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'Дашборд'!C71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'Дашборд'!$A$72:$A$101</f>
            </numRef>
          </cat>
          <val>
            <numRef>
              <f>'Дашборд'!$C$72:$C$101</f>
            </numRef>
          </val>
        </ser>
        <ser>
          <idx val="1"/>
          <order val="1"/>
          <tx>
            <strRef>
              <f>'Дашборд'!D71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'Дашборд'!$A$72:$A$101</f>
            </numRef>
          </cat>
          <val>
            <numRef>
              <f>'Дашборд'!$D$72:$D$101</f>
            </numRef>
          </val>
        </ser>
        <ser>
          <idx val="2"/>
          <order val="2"/>
          <tx>
            <strRef>
              <f>'Дашборд'!E71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'Дашборд'!$A$72:$A$101</f>
            </numRef>
          </cat>
          <val>
            <numRef>
              <f>'Дашборд'!$E$72:$E$101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62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30.04.2026</t>
        </is>
      </c>
    </row>
    <row r="2">
      <c r="E2" t="inlineStr">
        <is>
          <t>Период: 01.04.2026 — 30.04.2026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(29-30)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2026-02-01</t>
        </is>
      </c>
      <c r="C7" s="6" t="inlineStr">
        <is>
          <t>ПТ</t>
        </is>
      </c>
      <c r="D7" s="6" t="inlineStr">
        <is>
          <t>Александрова Мария Александровна</t>
        </is>
      </c>
      <c r="E7" s="7" t="n">
        <v>9605.25</v>
      </c>
      <c r="F7" s="7" t="n">
        <v>9</v>
      </c>
      <c r="G7" s="7" t="n">
        <v>9936</v>
      </c>
      <c r="H7" s="7" t="n">
        <v>15</v>
      </c>
      <c r="I7" s="7" t="n">
        <v>0</v>
      </c>
      <c r="J7" s="7" t="n">
        <v>33</v>
      </c>
      <c r="K7" s="7">
        <f>ROUND(J7*BP7/100,0)*100</f>
        <v/>
      </c>
      <c r="L7" s="7" t="n">
        <v>0</v>
      </c>
      <c r="M7" s="7">
        <f>E7-K7</f>
        <v/>
      </c>
      <c r="N7" s="7" t="n">
        <v>1</v>
      </c>
      <c r="O7" s="7" t="n">
        <v>16944.5</v>
      </c>
      <c r="P7" s="7" t="n">
        <v>14</v>
      </c>
      <c r="Q7" s="7" t="n">
        <v>9375</v>
      </c>
      <c r="R7" s="7" t="n">
        <v>14</v>
      </c>
      <c r="S7" s="7" t="n">
        <v>0</v>
      </c>
      <c r="T7" s="7" t="n">
        <v>33</v>
      </c>
      <c r="U7" s="7">
        <f>ROUND(T7*BP7/100,0)*100</f>
        <v/>
      </c>
      <c r="V7" s="7" t="n">
        <v>0</v>
      </c>
      <c r="W7" s="7">
        <f>O7-U7</f>
        <v/>
      </c>
      <c r="X7" s="7" t="n">
        <v>1</v>
      </c>
      <c r="Y7" s="7" t="n">
        <v>23672</v>
      </c>
      <c r="Z7" s="7" t="n">
        <v>18</v>
      </c>
      <c r="AA7" s="7" t="n">
        <v>7237.5</v>
      </c>
      <c r="AB7" s="7" t="n">
        <v>11</v>
      </c>
      <c r="AC7" s="7" t="n">
        <v>0</v>
      </c>
      <c r="AD7" s="7" t="n">
        <v>33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20101</v>
      </c>
      <c r="AJ7" s="7" t="n">
        <v>17</v>
      </c>
      <c r="AK7" s="7" t="n">
        <v>13650</v>
      </c>
      <c r="AL7" s="7" t="n">
        <v>20</v>
      </c>
      <c r="AM7" s="7" t="n">
        <v>0</v>
      </c>
      <c r="AN7" s="7" t="n">
        <v>33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2171.25</v>
      </c>
      <c r="AT7" s="7" t="n">
        <v>2</v>
      </c>
      <c r="AU7" s="7" t="n">
        <v>637.5</v>
      </c>
      <c r="AV7" s="7" t="n">
        <v>1</v>
      </c>
      <c r="AW7" s="7" t="n">
        <v>0</v>
      </c>
      <c r="AX7" s="7" t="n">
        <v>9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770.841282051282</v>
      </c>
      <c r="BQ7" s="7">
        <f>BO7/30*30</f>
        <v/>
      </c>
      <c r="BR7" s="7">
        <f>IFERROR(BL7/BE7,0)</f>
        <v/>
      </c>
    </row>
    <row r="8">
      <c r="A8" s="6" t="n">
        <v>2</v>
      </c>
      <c r="B8" s="6" t="inlineStr">
        <is>
          <t>2026-02-01</t>
        </is>
      </c>
      <c r="C8" s="6" t="inlineStr">
        <is>
          <t>ПТ</t>
        </is>
      </c>
      <c r="D8" s="6" t="inlineStr">
        <is>
          <t>Букина Маргарита Александровна</t>
        </is>
      </c>
      <c r="E8" s="7" t="n">
        <v>31026.25</v>
      </c>
      <c r="F8" s="7" t="n">
        <v>23</v>
      </c>
      <c r="G8" s="7" t="n">
        <v>4648.5</v>
      </c>
      <c r="H8" s="7" t="n">
        <v>7</v>
      </c>
      <c r="I8" s="7" t="n">
        <v>0</v>
      </c>
      <c r="J8" s="7" t="n">
        <v>33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25952.5</v>
      </c>
      <c r="P8" s="7" t="n">
        <v>19</v>
      </c>
      <c r="Q8" s="7" t="n">
        <v>5583</v>
      </c>
      <c r="R8" s="7" t="n">
        <v>9</v>
      </c>
      <c r="S8" s="7" t="n">
        <v>0</v>
      </c>
      <c r="T8" s="7" t="n">
        <v>33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27929.5</v>
      </c>
      <c r="Z8" s="7" t="n">
        <v>22</v>
      </c>
      <c r="AA8" s="7" t="n">
        <v>5323.5</v>
      </c>
      <c r="AB8" s="7" t="n">
        <v>8</v>
      </c>
      <c r="AC8" s="7" t="n">
        <v>0</v>
      </c>
      <c r="AD8" s="7" t="n">
        <v>33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30774.5</v>
      </c>
      <c r="AJ8" s="7" t="n">
        <v>22</v>
      </c>
      <c r="AK8" s="7" t="n">
        <v>5867.83</v>
      </c>
      <c r="AL8" s="7" t="n">
        <v>9</v>
      </c>
      <c r="AM8" s="7" t="n">
        <v>0</v>
      </c>
      <c r="AN8" s="7" t="n">
        <v>33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2265</v>
      </c>
      <c r="AT8" s="7" t="n">
        <v>3</v>
      </c>
      <c r="AU8" s="7" t="n">
        <v>1931.83</v>
      </c>
      <c r="AV8" s="7" t="n">
        <v>3</v>
      </c>
      <c r="AW8" s="7" t="n">
        <v>0</v>
      </c>
      <c r="AX8" s="7" t="n">
        <v>9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1165.891308411215</v>
      </c>
      <c r="BQ8" s="7">
        <f>BO8/30*30</f>
        <v/>
      </c>
      <c r="BR8" s="7">
        <f>IFERROR(BL8/BE8,0)</f>
        <v/>
      </c>
    </row>
    <row r="9">
      <c r="A9" s="6" t="n">
        <v>3</v>
      </c>
      <c r="B9" s="6" t="inlineStr">
        <is>
          <t>2026-02-01</t>
        </is>
      </c>
      <c r="C9" s="6" t="inlineStr">
        <is>
          <t>ПТ</t>
        </is>
      </c>
      <c r="D9" s="6" t="inlineStr">
        <is>
          <t>Глухова Мария Алексеевна</t>
        </is>
      </c>
      <c r="E9" s="7" t="n">
        <v>15630</v>
      </c>
      <c r="F9" s="7" t="n">
        <v>11</v>
      </c>
      <c r="G9" s="7" t="n">
        <v>10495.5</v>
      </c>
      <c r="H9" s="7" t="n">
        <v>19</v>
      </c>
      <c r="I9" s="7" t="n">
        <v>0</v>
      </c>
      <c r="J9" s="7" t="n">
        <v>38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24768</v>
      </c>
      <c r="P9" s="7" t="n">
        <v>18</v>
      </c>
      <c r="Q9" s="7" t="n">
        <v>12605.75</v>
      </c>
      <c r="R9" s="7" t="n">
        <v>20</v>
      </c>
      <c r="S9" s="7" t="n">
        <v>0</v>
      </c>
      <c r="T9" s="7" t="n">
        <v>38</v>
      </c>
      <c r="U9" s="7">
        <f>ROUND(T9*BP9/100,0)*100</f>
        <v/>
      </c>
      <c r="V9" s="7" t="n">
        <v>0</v>
      </c>
      <c r="W9" s="7">
        <f>O9-U9</f>
        <v/>
      </c>
      <c r="X9" s="7" t="n">
        <v>1</v>
      </c>
      <c r="Y9" s="7" t="n">
        <v>16313.5</v>
      </c>
      <c r="Z9" s="7" t="n">
        <v>12</v>
      </c>
      <c r="AA9" s="7" t="n">
        <v>9859.5</v>
      </c>
      <c r="AB9" s="7" t="n">
        <v>15</v>
      </c>
      <c r="AC9" s="7" t="n">
        <v>0</v>
      </c>
      <c r="AD9" s="7" t="n">
        <v>38</v>
      </c>
      <c r="AE9" s="7">
        <f>ROUND(AD9*BP9/100,0)*100</f>
        <v/>
      </c>
      <c r="AF9" s="7" t="n">
        <v>0</v>
      </c>
      <c r="AG9" s="7">
        <f>Y9-AE9</f>
        <v/>
      </c>
      <c r="AH9" s="7" t="n">
        <v>1</v>
      </c>
      <c r="AI9" s="7" t="n">
        <v>27599</v>
      </c>
      <c r="AJ9" s="7" t="n">
        <v>21</v>
      </c>
      <c r="AK9" s="7" t="n">
        <v>22647</v>
      </c>
      <c r="AL9" s="7" t="n">
        <v>60</v>
      </c>
      <c r="AM9" s="7" t="n">
        <v>0</v>
      </c>
      <c r="AN9" s="7" t="n">
        <v>38</v>
      </c>
      <c r="AO9" s="7">
        <f>ROUND(AN9*BP9/100,0)*100</f>
        <v/>
      </c>
      <c r="AP9" s="7" t="n">
        <v>0</v>
      </c>
      <c r="AQ9" s="7">
        <f>AI9-AO9</f>
        <v/>
      </c>
      <c r="AR9" s="7" t="n">
        <v>1</v>
      </c>
      <c r="AS9" s="7" t="n">
        <v>11290.5</v>
      </c>
      <c r="AT9" s="7" t="n">
        <v>8</v>
      </c>
      <c r="AU9" s="7" t="n">
        <v>2662.5</v>
      </c>
      <c r="AV9" s="7" t="n">
        <v>4</v>
      </c>
      <c r="AW9" s="7" t="n">
        <v>0</v>
      </c>
      <c r="AX9" s="7" t="n">
        <v>11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990.0689655172414</v>
      </c>
      <c r="BQ9" s="7">
        <f>BO9/30*30</f>
        <v/>
      </c>
      <c r="BR9" s="7">
        <f>IFERROR(BL9/BE9,0)</f>
        <v/>
      </c>
    </row>
    <row r="10">
      <c r="A10" s="6" t="n">
        <v>4</v>
      </c>
      <c r="B10" s="6" t="inlineStr">
        <is>
          <t>2026-02-01</t>
        </is>
      </c>
      <c r="C10" s="6" t="inlineStr">
        <is>
          <t>ПТ</t>
        </is>
      </c>
      <c r="D10" s="6" t="inlineStr">
        <is>
          <t>Гречман Владислав Андреевич</t>
        </is>
      </c>
      <c r="E10" s="7" t="n">
        <v>20951</v>
      </c>
      <c r="F10" s="7" t="n">
        <v>16</v>
      </c>
      <c r="G10" s="7" t="n">
        <v>16836.84</v>
      </c>
      <c r="H10" s="7" t="n">
        <v>25</v>
      </c>
      <c r="I10" s="7" t="n">
        <v>0</v>
      </c>
      <c r="J10" s="7" t="n">
        <v>57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17009.5</v>
      </c>
      <c r="P10" s="7" t="n">
        <v>12</v>
      </c>
      <c r="Q10" s="7" t="n">
        <v>9424.34</v>
      </c>
      <c r="R10" s="7" t="n">
        <v>14</v>
      </c>
      <c r="S10" s="7" t="n">
        <v>0</v>
      </c>
      <c r="T10" s="7" t="n">
        <v>57</v>
      </c>
      <c r="U10" s="7">
        <f>ROUND(T10*BP10/100,0)*100</f>
        <v/>
      </c>
      <c r="V10" s="7" t="n">
        <v>0</v>
      </c>
      <c r="W10" s="7">
        <f>O10-U10</f>
        <v/>
      </c>
      <c r="X10" s="7" t="n">
        <v>0</v>
      </c>
      <c r="Y10" s="7" t="n">
        <v>20276</v>
      </c>
      <c r="Z10" s="7" t="n">
        <v>16</v>
      </c>
      <c r="AA10" s="7" t="n">
        <v>13986.42</v>
      </c>
      <c r="AB10" s="7" t="n">
        <v>21</v>
      </c>
      <c r="AC10" s="7" t="n">
        <v>0</v>
      </c>
      <c r="AD10" s="7" t="n">
        <v>57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27498</v>
      </c>
      <c r="AJ10" s="7" t="n">
        <v>20</v>
      </c>
      <c r="AK10" s="7" t="n">
        <v>18102.67</v>
      </c>
      <c r="AL10" s="7" t="n">
        <v>27</v>
      </c>
      <c r="AM10" s="7" t="n">
        <v>0</v>
      </c>
      <c r="AN10" s="7" t="n">
        <v>57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12997.5</v>
      </c>
      <c r="AT10" s="7" t="n">
        <v>10</v>
      </c>
      <c r="AU10" s="7" t="n">
        <v>7750</v>
      </c>
      <c r="AV10" s="7" t="n">
        <v>12</v>
      </c>
      <c r="AW10" s="7" t="n">
        <v>0</v>
      </c>
      <c r="AX10" s="7" t="n">
        <v>16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886.2780645161289</v>
      </c>
      <c r="BQ10" s="7">
        <f>BO10/30*30</f>
        <v/>
      </c>
      <c r="BR10" s="7">
        <f>IFERROR(BL10/BE10,0)</f>
        <v/>
      </c>
    </row>
    <row r="11">
      <c r="A11" s="6" t="n">
        <v>5</v>
      </c>
      <c r="B11" s="6" t="inlineStr">
        <is>
          <t>2026-02-01</t>
        </is>
      </c>
      <c r="C11" s="6" t="inlineStr">
        <is>
          <t>ПТ</t>
        </is>
      </c>
      <c r="D11" s="6" t="inlineStr">
        <is>
          <t>Дедюхина Алина Семеновна</t>
        </is>
      </c>
      <c r="E11" s="7" t="n">
        <v>0</v>
      </c>
      <c r="F11" s="7" t="n">
        <v>0</v>
      </c>
      <c r="G11" s="7" t="n">
        <v>2600</v>
      </c>
      <c r="H11" s="7" t="n">
        <v>4</v>
      </c>
      <c r="I11" s="7" t="n">
        <v>0</v>
      </c>
      <c r="J11" s="7" t="n">
        <v>3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0</v>
      </c>
      <c r="P11" s="7" t="n">
        <v>0</v>
      </c>
      <c r="Q11" s="7" t="n">
        <v>0</v>
      </c>
      <c r="R11" s="7" t="n">
        <v>0</v>
      </c>
      <c r="S11" s="7" t="n">
        <v>0</v>
      </c>
      <c r="T11" s="7" t="n">
        <v>3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1350</v>
      </c>
      <c r="Z11" s="7" t="n">
        <v>1</v>
      </c>
      <c r="AA11" s="7" t="n">
        <v>0</v>
      </c>
      <c r="AB11" s="7" t="n">
        <v>0</v>
      </c>
      <c r="AC11" s="7" t="n">
        <v>0</v>
      </c>
      <c r="AD11" s="7" t="n">
        <v>3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1237.5</v>
      </c>
      <c r="AJ11" s="7" t="n">
        <v>1</v>
      </c>
      <c r="AK11" s="7" t="n">
        <v>0</v>
      </c>
      <c r="AL11" s="7" t="n">
        <v>0</v>
      </c>
      <c r="AM11" s="7" t="n">
        <v>0</v>
      </c>
      <c r="AN11" s="7" t="n">
        <v>3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1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712.8076923076923</v>
      </c>
      <c r="BQ11" s="7">
        <f>BO11/30*30</f>
        <v/>
      </c>
      <c r="BR11" s="7">
        <f>IFERROR(BL11/BE11,0)</f>
        <v/>
      </c>
    </row>
    <row r="12">
      <c r="A12" s="6" t="n">
        <v>6</v>
      </c>
      <c r="B12" s="6" t="inlineStr">
        <is>
          <t>2026-02-01</t>
        </is>
      </c>
      <c r="C12" s="6" t="inlineStr">
        <is>
          <t>ПТ</t>
        </is>
      </c>
      <c r="D12" s="6" t="inlineStr">
        <is>
          <t>Кокорин Александр Борисович</t>
        </is>
      </c>
      <c r="E12" s="7" t="n">
        <v>4430</v>
      </c>
      <c r="F12" s="7" t="n">
        <v>3</v>
      </c>
      <c r="G12" s="7" t="n">
        <v>3249.5</v>
      </c>
      <c r="H12" s="7" t="n">
        <v>5</v>
      </c>
      <c r="I12" s="7" t="n">
        <v>0</v>
      </c>
      <c r="J12" s="7" t="n">
        <v>5</v>
      </c>
      <c r="K12" s="7">
        <f>ROUND(J12*BP12/100,0)*100</f>
        <v/>
      </c>
      <c r="L12" s="7" t="n">
        <v>0</v>
      </c>
      <c r="M12" s="7">
        <f>E12-K12</f>
        <v/>
      </c>
      <c r="N12" s="7" t="n">
        <v>2</v>
      </c>
      <c r="O12" s="7" t="n">
        <v>4430</v>
      </c>
      <c r="P12" s="7" t="n">
        <v>3</v>
      </c>
      <c r="Q12" s="7" t="n">
        <v>2400</v>
      </c>
      <c r="R12" s="7" t="n">
        <v>8</v>
      </c>
      <c r="S12" s="7" t="n">
        <v>0</v>
      </c>
      <c r="T12" s="7" t="n">
        <v>5</v>
      </c>
      <c r="U12" s="7">
        <f>ROUND(T12*BP12/100,0)*100</f>
        <v/>
      </c>
      <c r="V12" s="7" t="n">
        <v>0</v>
      </c>
      <c r="W12" s="7">
        <f>O12-U12</f>
        <v/>
      </c>
      <c r="X12" s="7" t="n">
        <v>2</v>
      </c>
      <c r="Y12" s="7" t="n">
        <v>0</v>
      </c>
      <c r="Z12" s="7" t="n">
        <v>0</v>
      </c>
      <c r="AA12" s="7" t="n">
        <v>0</v>
      </c>
      <c r="AB12" s="7" t="n">
        <v>0</v>
      </c>
      <c r="AC12" s="7" t="n">
        <v>0</v>
      </c>
      <c r="AD12" s="7" t="n">
        <v>5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5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6115</v>
      </c>
      <c r="AT12" s="7" t="n">
        <v>4</v>
      </c>
      <c r="AU12" s="7" t="n">
        <v>0</v>
      </c>
      <c r="AV12" s="7" t="n">
        <v>0</v>
      </c>
      <c r="AW12" s="7" t="n">
        <v>0</v>
      </c>
      <c r="AX12" s="7" t="n">
        <v>2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1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1267.404761904762</v>
      </c>
      <c r="BQ12" s="7">
        <f>BO12/30*30</f>
        <v/>
      </c>
      <c r="BR12" s="7">
        <f>IFERROR(BL12/BE12,0)</f>
        <v/>
      </c>
    </row>
    <row r="13">
      <c r="A13" s="6" t="n">
        <v>7</v>
      </c>
      <c r="B13" s="6" t="inlineStr">
        <is>
          <t>2026-02-01</t>
        </is>
      </c>
      <c r="C13" s="6" t="inlineStr">
        <is>
          <t>ПТ</t>
        </is>
      </c>
      <c r="D13" s="6" t="inlineStr">
        <is>
          <t>Пикулев Александр Николаевич</t>
        </is>
      </c>
      <c r="E13" s="7" t="n">
        <v>12042.5</v>
      </c>
      <c r="F13" s="7" t="n">
        <v>8</v>
      </c>
      <c r="G13" s="7" t="n">
        <v>3600</v>
      </c>
      <c r="H13" s="7" t="n">
        <v>12</v>
      </c>
      <c r="I13" s="7" t="n">
        <v>0</v>
      </c>
      <c r="J13" s="7" t="n">
        <v>22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0</v>
      </c>
      <c r="P13" s="7" t="n">
        <v>0</v>
      </c>
      <c r="Q13" s="7" t="n">
        <v>2400</v>
      </c>
      <c r="R13" s="7" t="n">
        <v>8</v>
      </c>
      <c r="S13" s="7" t="n">
        <v>0</v>
      </c>
      <c r="T13" s="7" t="n">
        <v>22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12815</v>
      </c>
      <c r="Z13" s="7" t="n">
        <v>9</v>
      </c>
      <c r="AA13" s="7" t="n">
        <v>14661</v>
      </c>
      <c r="AB13" s="7" t="n">
        <v>35</v>
      </c>
      <c r="AC13" s="7" t="n">
        <v>0</v>
      </c>
      <c r="AD13" s="7" t="n">
        <v>22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29300</v>
      </c>
      <c r="AJ13" s="7" t="n">
        <v>20</v>
      </c>
      <c r="AK13" s="7" t="n">
        <v>11705</v>
      </c>
      <c r="AL13" s="7" t="n">
        <v>25</v>
      </c>
      <c r="AM13" s="7" t="n">
        <v>0</v>
      </c>
      <c r="AN13" s="7" t="n">
        <v>22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2932.5</v>
      </c>
      <c r="AT13" s="7" t="n">
        <v>2</v>
      </c>
      <c r="AU13" s="7" t="n">
        <v>6600</v>
      </c>
      <c r="AV13" s="7" t="n">
        <v>22</v>
      </c>
      <c r="AW13" s="7" t="n">
        <v>0</v>
      </c>
      <c r="AX13" s="7" t="n">
        <v>6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1171.367464788732</v>
      </c>
      <c r="BQ13" s="7">
        <f>BO13/30*30</f>
        <v/>
      </c>
      <c r="BR13" s="7">
        <f>IFERROR(BL13/BE13,0)</f>
        <v/>
      </c>
    </row>
    <row r="14">
      <c r="A14" s="6" t="n">
        <v>8</v>
      </c>
      <c r="B14" s="6" t="inlineStr">
        <is>
          <t>2026-02-01</t>
        </is>
      </c>
      <c r="C14" s="6" t="inlineStr">
        <is>
          <t>ПТ</t>
        </is>
      </c>
      <c r="D14" s="6" t="inlineStr">
        <is>
          <t>Семынина Нина Денисовна</t>
        </is>
      </c>
      <c r="E14" s="7" t="n">
        <v>32124.74</v>
      </c>
      <c r="F14" s="7" t="n">
        <v>25</v>
      </c>
      <c r="G14" s="7" t="n">
        <v>15261.16</v>
      </c>
      <c r="H14" s="7" t="n">
        <v>26</v>
      </c>
      <c r="I14" s="7" t="n">
        <v>0</v>
      </c>
      <c r="J14" s="7" t="n">
        <v>37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30736.57</v>
      </c>
      <c r="P14" s="7" t="n">
        <v>24</v>
      </c>
      <c r="Q14" s="7" t="n">
        <v>12156.85</v>
      </c>
      <c r="R14" s="7" t="n">
        <v>21</v>
      </c>
      <c r="S14" s="7" t="n">
        <v>0</v>
      </c>
      <c r="T14" s="7" t="n">
        <v>37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24558.4</v>
      </c>
      <c r="Z14" s="7" t="n">
        <v>20</v>
      </c>
      <c r="AA14" s="7" t="n">
        <v>11511</v>
      </c>
      <c r="AB14" s="7" t="n">
        <v>20</v>
      </c>
      <c r="AC14" s="7" t="n">
        <v>0</v>
      </c>
      <c r="AD14" s="7" t="n">
        <v>37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30908.74000000001</v>
      </c>
      <c r="AJ14" s="7" t="n">
        <v>24</v>
      </c>
      <c r="AK14" s="7" t="n">
        <v>8769</v>
      </c>
      <c r="AL14" s="7" t="n">
        <v>15</v>
      </c>
      <c r="AM14" s="7" t="n">
        <v>0</v>
      </c>
      <c r="AN14" s="7" t="n">
        <v>37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17133.33</v>
      </c>
      <c r="AT14" s="7" t="n">
        <v>13</v>
      </c>
      <c r="AU14" s="7" t="n">
        <v>5197.33</v>
      </c>
      <c r="AV14" s="7" t="n">
        <v>9</v>
      </c>
      <c r="AW14" s="7" t="n">
        <v>0</v>
      </c>
      <c r="AX14" s="7" t="n">
        <v>11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973.7423391812862</v>
      </c>
      <c r="BQ14" s="7">
        <f>BO14/30*30</f>
        <v/>
      </c>
      <c r="BR14" s="7">
        <f>IFERROR(BL14/BE14,0)</f>
        <v/>
      </c>
    </row>
    <row r="15">
      <c r="A15" s="6" t="n">
        <v>9</v>
      </c>
      <c r="B15" s="6" t="inlineStr">
        <is>
          <t>2026-02-01</t>
        </is>
      </c>
      <c r="C15" s="6" t="inlineStr">
        <is>
          <t>ПТ</t>
        </is>
      </c>
      <c r="D15" s="6" t="inlineStr">
        <is>
          <t>Холмогорова Кристина Ивановна</t>
        </is>
      </c>
      <c r="E15" s="7" t="n">
        <v>24608.25</v>
      </c>
      <c r="F15" s="7" t="n">
        <v>18</v>
      </c>
      <c r="G15" s="7" t="n">
        <v>30900</v>
      </c>
      <c r="H15" s="7" t="n">
        <v>103</v>
      </c>
      <c r="I15" s="7" t="n">
        <v>0</v>
      </c>
      <c r="J15" s="7" t="n">
        <v>26</v>
      </c>
      <c r="K15" s="7">
        <f>ROUND(J15*BP15/100,0)*100</f>
        <v/>
      </c>
      <c r="L15" s="7" t="n">
        <v>0</v>
      </c>
      <c r="M15" s="7">
        <f>E15-K15</f>
        <v/>
      </c>
      <c r="N15" s="7" t="n">
        <v>1</v>
      </c>
      <c r="O15" s="7" t="n">
        <v>27604.5</v>
      </c>
      <c r="P15" s="7" t="n">
        <v>19</v>
      </c>
      <c r="Q15" s="7" t="n">
        <v>32400</v>
      </c>
      <c r="R15" s="7" t="n">
        <v>108</v>
      </c>
      <c r="S15" s="7" t="n">
        <v>0</v>
      </c>
      <c r="T15" s="7" t="n">
        <v>26</v>
      </c>
      <c r="U15" s="7">
        <f>ROUND(T15*BP15/100,0)*100</f>
        <v/>
      </c>
      <c r="V15" s="7" t="n">
        <v>0</v>
      </c>
      <c r="W15" s="7">
        <f>O15-U15</f>
        <v/>
      </c>
      <c r="X15" s="7" t="n">
        <v>1</v>
      </c>
      <c r="Y15" s="7" t="n">
        <v>22819.5</v>
      </c>
      <c r="Z15" s="7" t="n">
        <v>16</v>
      </c>
      <c r="AA15" s="7" t="n">
        <v>33000</v>
      </c>
      <c r="AB15" s="7" t="n">
        <v>110</v>
      </c>
      <c r="AC15" s="7" t="n">
        <v>0</v>
      </c>
      <c r="AD15" s="7" t="n">
        <v>26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1</v>
      </c>
      <c r="AI15" s="7" t="n">
        <v>14735.25</v>
      </c>
      <c r="AJ15" s="7" t="n">
        <v>10</v>
      </c>
      <c r="AK15" s="7" t="n">
        <v>15900</v>
      </c>
      <c r="AL15" s="7" t="n">
        <v>53</v>
      </c>
      <c r="AM15" s="7" t="n">
        <v>0</v>
      </c>
      <c r="AN15" s="7" t="n">
        <v>26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1</v>
      </c>
      <c r="AS15" s="7" t="n">
        <v>5893.75</v>
      </c>
      <c r="AT15" s="7" t="n">
        <v>4</v>
      </c>
      <c r="AU15" s="7" t="n">
        <v>15000</v>
      </c>
      <c r="AV15" s="7" t="n">
        <v>50</v>
      </c>
      <c r="AW15" s="7" t="n">
        <v>0</v>
      </c>
      <c r="AX15" s="7" t="n">
        <v>8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1425.677325581395</v>
      </c>
      <c r="BQ15" s="7">
        <f>BO15/30*30</f>
        <v/>
      </c>
      <c r="BR15" s="7">
        <f>IFERROR(BL15/BE15,0)</f>
        <v/>
      </c>
    </row>
    <row r="16">
      <c r="A16" s="8" t="n"/>
      <c r="B16" s="8" t="n"/>
      <c r="C16" s="8" t="n"/>
      <c r="D16" s="8" t="inlineStr">
        <is>
          <t>Итого БАС</t>
        </is>
      </c>
      <c r="E16" s="9">
        <f>SUM(E7:E15)</f>
        <v/>
      </c>
      <c r="F16" s="9">
        <f>SUM(F7:F15)</f>
        <v/>
      </c>
      <c r="G16" s="9">
        <f>SUM(G7:G15)</f>
        <v/>
      </c>
      <c r="H16" s="9">
        <f>SUM(H7:H15)</f>
        <v/>
      </c>
      <c r="I16" s="9">
        <f>SUM(I7:I15)</f>
        <v/>
      </c>
      <c r="J16" s="9">
        <f>SUM(J7:J15)</f>
        <v/>
      </c>
      <c r="K16" s="9">
        <f>SUM(K7:K15)</f>
        <v/>
      </c>
      <c r="L16" s="9">
        <f>SUM(L7:L15)</f>
        <v/>
      </c>
      <c r="M16" s="9">
        <f>SUM(M7:M15)</f>
        <v/>
      </c>
      <c r="N16" s="9">
        <f>SUM(N7:N15)</f>
        <v/>
      </c>
      <c r="O16" s="9">
        <f>SUM(O7:O15)</f>
        <v/>
      </c>
      <c r="P16" s="9">
        <f>SUM(P7:P15)</f>
        <v/>
      </c>
      <c r="Q16" s="9">
        <f>SUM(Q7:Q15)</f>
        <v/>
      </c>
      <c r="R16" s="9">
        <f>SUM(R7:R15)</f>
        <v/>
      </c>
      <c r="S16" s="9">
        <f>SUM(S7:S15)</f>
        <v/>
      </c>
      <c r="T16" s="9">
        <f>SUM(T7:T15)</f>
        <v/>
      </c>
      <c r="U16" s="9">
        <f>SUM(U7:U15)</f>
        <v/>
      </c>
      <c r="V16" s="9">
        <f>SUM(V7:V15)</f>
        <v/>
      </c>
      <c r="W16" s="9">
        <f>SUM(W7:W15)</f>
        <v/>
      </c>
      <c r="X16" s="9">
        <f>SUM(X7:X15)</f>
        <v/>
      </c>
      <c r="Y16" s="9">
        <f>SUM(Y7:Y15)</f>
        <v/>
      </c>
      <c r="Z16" s="9">
        <f>SUM(Z7:Z15)</f>
        <v/>
      </c>
      <c r="AA16" s="9">
        <f>SUM(AA7:AA15)</f>
        <v/>
      </c>
      <c r="AB16" s="9">
        <f>SUM(AB7:AB15)</f>
        <v/>
      </c>
      <c r="AC16" s="9">
        <f>SUM(AC7:AC15)</f>
        <v/>
      </c>
      <c r="AD16" s="9">
        <f>SUM(AD7:AD15)</f>
        <v/>
      </c>
      <c r="AE16" s="9">
        <f>SUM(AE7:AE15)</f>
        <v/>
      </c>
      <c r="AF16" s="9">
        <f>SUM(AF7:AF15)</f>
        <v/>
      </c>
      <c r="AG16" s="9">
        <f>SUM(AG7:AG15)</f>
        <v/>
      </c>
      <c r="AH16" s="9">
        <f>SUM(AH7:AH15)</f>
        <v/>
      </c>
      <c r="AI16" s="9">
        <f>SUM(AI7:AI15)</f>
        <v/>
      </c>
      <c r="AJ16" s="9">
        <f>SUM(AJ7:AJ15)</f>
        <v/>
      </c>
      <c r="AK16" s="9">
        <f>SUM(AK7:AK15)</f>
        <v/>
      </c>
      <c r="AL16" s="9">
        <f>SUM(AL7:AL15)</f>
        <v/>
      </c>
      <c r="AM16" s="9">
        <f>SUM(AM7:AM15)</f>
        <v/>
      </c>
      <c r="AN16" s="9">
        <f>SUM(AN7:AN15)</f>
        <v/>
      </c>
      <c r="AO16" s="9">
        <f>SUM(AO7:AO15)</f>
        <v/>
      </c>
      <c r="AP16" s="9">
        <f>SUM(AP7:AP15)</f>
        <v/>
      </c>
      <c r="AQ16" s="9">
        <f>SUM(AQ7:AQ15)</f>
        <v/>
      </c>
      <c r="AR16" s="9">
        <f>SUM(AR7:AR15)</f>
        <v/>
      </c>
      <c r="AS16" s="9">
        <f>SUM(AS7:AS15)</f>
        <v/>
      </c>
      <c r="AT16" s="9">
        <f>SUM(AT7:AT15)</f>
        <v/>
      </c>
      <c r="AU16" s="9">
        <f>SUM(AU7:AU15)</f>
        <v/>
      </c>
      <c r="AV16" s="9">
        <f>SUM(AV7:AV15)</f>
        <v/>
      </c>
      <c r="AW16" s="9">
        <f>SUM(AW7:AW15)</f>
        <v/>
      </c>
      <c r="AX16" s="9">
        <f>SUM(AX7:AX15)</f>
        <v/>
      </c>
      <c r="AY16" s="9">
        <f>SUM(AY7:AY15)</f>
        <v/>
      </c>
      <c r="AZ16" s="9">
        <f>SUM(AZ7:AZ15)</f>
        <v/>
      </c>
      <c r="BA16" s="9">
        <f>SUM(BA7:BA15)</f>
        <v/>
      </c>
      <c r="BB16" s="9">
        <f>SUM(BB7:BB15)</f>
        <v/>
      </c>
      <c r="BC16" s="9">
        <f>SUM(BC7:BC15)</f>
        <v/>
      </c>
      <c r="BD16" s="9">
        <f>SUM(BD7:BD15)</f>
        <v/>
      </c>
      <c r="BE16" s="9">
        <f>SUM(BE7:BE15)</f>
        <v/>
      </c>
      <c r="BF16" s="9">
        <f>SUM(BF7:BF15)</f>
        <v/>
      </c>
      <c r="BG16" s="9">
        <f>SUM(BG7:BG15)</f>
        <v/>
      </c>
      <c r="BH16" s="9">
        <f>SUM(BH7:BH15)</f>
        <v/>
      </c>
      <c r="BI16" s="9">
        <f>SUM(BI7:BI15)</f>
        <v/>
      </c>
      <c r="BJ16" s="9">
        <f>SUM(BJ7:BJ15)</f>
        <v/>
      </c>
      <c r="BK16" s="9">
        <f>SUM(BK7:BK15)</f>
        <v/>
      </c>
      <c r="BL16" s="9">
        <f>SUM(BL7:BL15)</f>
        <v/>
      </c>
      <c r="BM16" s="9">
        <f>SUM(BM7:BM15)</f>
        <v/>
      </c>
      <c r="BN16" s="9">
        <f>SUM(BN7:BN15)</f>
        <v/>
      </c>
      <c r="BO16" s="9">
        <f>SUM(BO7:BO15)</f>
        <v/>
      </c>
      <c r="BP16" s="9">
        <f>IFERROR(BK16/BD16,0)</f>
        <v/>
      </c>
      <c r="BQ16" s="9">
        <f>BO16/30*30</f>
        <v/>
      </c>
      <c r="BR16" s="9">
        <f>IFERROR(BL16/BE16,0)</f>
        <v/>
      </c>
    </row>
    <row r="18">
      <c r="A18" s="5" t="n"/>
      <c r="B18" s="5" t="n"/>
      <c r="C18" s="5" t="n"/>
      <c r="D18" s="5" t="inlineStr">
        <is>
          <t>ТРЕНАЖЕРНЫЙ ЗАЛ</t>
        </is>
      </c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  <c r="BF18" s="5" t="n"/>
      <c r="BG18" s="5" t="n"/>
      <c r="BH18" s="5" t="n"/>
      <c r="BI18" s="5" t="n"/>
      <c r="BJ18" s="5" t="n"/>
      <c r="BK18" s="5" t="n"/>
      <c r="BL18" s="5" t="n"/>
      <c r="BM18" s="5" t="n"/>
      <c r="BN18" s="5" t="n"/>
      <c r="BO18" s="5" t="n"/>
      <c r="BP18" s="5" t="n"/>
      <c r="BQ18" s="5" t="n"/>
      <c r="BR18" s="5" t="n"/>
    </row>
    <row r="19">
      <c r="A19" s="4" t="inlineStr">
        <is>
          <t>№</t>
        </is>
      </c>
      <c r="B19" s="4" t="inlineStr">
        <is>
          <t>Дата начала</t>
        </is>
      </c>
      <c r="C19" s="4" t="inlineStr">
        <is>
          <t>Статус</t>
        </is>
      </c>
      <c r="D19" s="4" t="inlineStr">
        <is>
          <t>ФИО</t>
        </is>
      </c>
      <c r="E19" s="4" t="inlineStr">
        <is>
          <t>Факт $ из 1С</t>
        </is>
      </c>
      <c r="F19" s="4" t="inlineStr">
        <is>
          <t>Факт ПТ</t>
        </is>
      </c>
      <c r="G19" s="4" t="inlineStr">
        <is>
          <t>Факт $ МГ/секции</t>
        </is>
      </c>
      <c r="H19" s="4" t="inlineStr">
        <is>
          <t>Факт МГ/секции</t>
        </is>
      </c>
      <c r="I19" s="4" t="inlineStr">
        <is>
          <t>Факт ВПТ</t>
        </is>
      </c>
      <c r="J19" s="4" t="inlineStr">
        <is>
          <t>Тех. задание ПТ</t>
        </is>
      </c>
      <c r="K19" s="4" t="inlineStr">
        <is>
          <t>Тех задание $</t>
        </is>
      </c>
      <c r="L19" s="4" t="inlineStr">
        <is>
          <t>Тех. задание ВПТ</t>
        </is>
      </c>
      <c r="M19" s="4" t="inlineStr">
        <is>
          <t>Разница ПТ $</t>
        </is>
      </c>
      <c r="N19" s="4" t="inlineStr">
        <is>
          <t>Факт СПЛИТ</t>
        </is>
      </c>
      <c r="O19" s="4" t="inlineStr">
        <is>
          <t>Факт $ из 1С</t>
        </is>
      </c>
      <c r="P19" s="4" t="inlineStr">
        <is>
          <t>Факт ПТ</t>
        </is>
      </c>
      <c r="Q19" s="4" t="inlineStr">
        <is>
          <t>Факт $ МГ/секции</t>
        </is>
      </c>
      <c r="R19" s="4" t="inlineStr">
        <is>
          <t>Факт МГ/секции</t>
        </is>
      </c>
      <c r="S19" s="4" t="inlineStr">
        <is>
          <t>Факт ВПТ</t>
        </is>
      </c>
      <c r="T19" s="4" t="inlineStr">
        <is>
          <t>Тех. задание ПТ</t>
        </is>
      </c>
      <c r="U19" s="4" t="inlineStr">
        <is>
          <t>Тех задание $</t>
        </is>
      </c>
      <c r="V19" s="4" t="inlineStr">
        <is>
          <t>Тех. задание ВПТ</t>
        </is>
      </c>
      <c r="W19" s="4" t="inlineStr">
        <is>
          <t>Разница ПТ $</t>
        </is>
      </c>
      <c r="X19" s="4" t="inlineStr">
        <is>
          <t>Факт СПЛИТ</t>
        </is>
      </c>
      <c r="Y19" s="4" t="inlineStr">
        <is>
          <t>Факт $ из 1С</t>
        </is>
      </c>
      <c r="Z19" s="4" t="inlineStr">
        <is>
          <t>Факт ПТ</t>
        </is>
      </c>
      <c r="AA19" s="4" t="inlineStr">
        <is>
          <t>Факт $ МГ/секции</t>
        </is>
      </c>
      <c r="AB19" s="4" t="inlineStr">
        <is>
          <t>Факт МГ/секции</t>
        </is>
      </c>
      <c r="AC19" s="4" t="inlineStr">
        <is>
          <t>Факт ВПТ</t>
        </is>
      </c>
      <c r="AD19" s="4" t="inlineStr">
        <is>
          <t>Тех. задание ПТ</t>
        </is>
      </c>
      <c r="AE19" s="4" t="inlineStr">
        <is>
          <t>Тех задание $</t>
        </is>
      </c>
      <c r="AF19" s="4" t="inlineStr">
        <is>
          <t>Тех. задание ВПТ</t>
        </is>
      </c>
      <c r="AG19" s="4" t="inlineStr">
        <is>
          <t>Разница ПТ $</t>
        </is>
      </c>
      <c r="AH19" s="4" t="inlineStr">
        <is>
          <t>Факт СПЛИТ</t>
        </is>
      </c>
      <c r="AI19" s="4" t="inlineStr">
        <is>
          <t>Факт $ из 1С</t>
        </is>
      </c>
      <c r="AJ19" s="4" t="inlineStr">
        <is>
          <t>Факт ПТ</t>
        </is>
      </c>
      <c r="AK19" s="4" t="inlineStr">
        <is>
          <t>Факт $ МГ/секции</t>
        </is>
      </c>
      <c r="AL19" s="4" t="inlineStr">
        <is>
          <t>Факт МГ/секции</t>
        </is>
      </c>
      <c r="AM19" s="4" t="inlineStr">
        <is>
          <t>Факт ВПТ</t>
        </is>
      </c>
      <c r="AN19" s="4" t="inlineStr">
        <is>
          <t>Тех. задание ПТ</t>
        </is>
      </c>
      <c r="AO19" s="4" t="inlineStr">
        <is>
          <t>Тех задание $</t>
        </is>
      </c>
      <c r="AP19" s="4" t="inlineStr">
        <is>
          <t>Тех. задание ВПТ</t>
        </is>
      </c>
      <c r="AQ19" s="4" t="inlineStr">
        <is>
          <t>Разница ПТ $</t>
        </is>
      </c>
      <c r="AR19" s="4" t="inlineStr">
        <is>
          <t>Факт СПЛИТ</t>
        </is>
      </c>
      <c r="AS19" s="4" t="inlineStr">
        <is>
          <t>Факт $ из 1С</t>
        </is>
      </c>
      <c r="AT19" s="4" t="inlineStr">
        <is>
          <t>Факт ПТ</t>
        </is>
      </c>
      <c r="AU19" s="4" t="inlineStr">
        <is>
          <t>Факт $ МГ/секции</t>
        </is>
      </c>
      <c r="AV19" s="4" t="inlineStr">
        <is>
          <t>Факт МГ/секции</t>
        </is>
      </c>
      <c r="AW19" s="4" t="inlineStr">
        <is>
          <t>Факт ВПТ</t>
        </is>
      </c>
      <c r="AX19" s="4" t="inlineStr">
        <is>
          <t>Тех. задание ПТ</t>
        </is>
      </c>
      <c r="AY19" s="4" t="inlineStr">
        <is>
          <t>Тех задание $</t>
        </is>
      </c>
      <c r="AZ19" s="4" t="inlineStr">
        <is>
          <t>Тех. задание ВПТ</t>
        </is>
      </c>
      <c r="BA19" s="4" t="inlineStr">
        <is>
          <t>Разница ПТ $</t>
        </is>
      </c>
      <c r="BB19" s="4" t="inlineStr">
        <is>
          <t>Факт СПЛИТ</t>
        </is>
      </c>
      <c r="BC19" s="4" t="inlineStr"/>
      <c r="BD19" s="4" t="inlineStr">
        <is>
          <t>Тех. задание ПТ</t>
        </is>
      </c>
      <c r="BE19" s="4" t="inlineStr">
        <is>
          <t>Факт ПТ</t>
        </is>
      </c>
      <c r="BF19" s="4" t="inlineStr">
        <is>
          <t>Факт СПЛИТ</t>
        </is>
      </c>
      <c r="BG19" s="4" t="inlineStr">
        <is>
          <t>Тех. задание ВПТ</t>
        </is>
      </c>
      <c r="BH19" s="4" t="inlineStr">
        <is>
          <t>Факт ВПТ</t>
        </is>
      </c>
      <c r="BI19" s="4" t="inlineStr">
        <is>
          <t>Тех. задание</t>
        </is>
      </c>
      <c r="BJ19" s="4" t="inlineStr">
        <is>
          <t>Факт</t>
        </is>
      </c>
      <c r="BK19" s="4" t="inlineStr">
        <is>
          <t>Тех задание $</t>
        </is>
      </c>
      <c r="BL19" s="4" t="inlineStr">
        <is>
          <t>Факт ПТ 1С $</t>
        </is>
      </c>
      <c r="BM19" s="4" t="inlineStr">
        <is>
          <t>Факт МГ/секции 1С $</t>
        </is>
      </c>
      <c r="BN19" s="4" t="inlineStr">
        <is>
          <t>Прочие услуги $</t>
        </is>
      </c>
      <c r="BO19" s="4" t="inlineStr">
        <is>
          <t>Факт общий $</t>
        </is>
      </c>
      <c r="BP19" s="4" t="inlineStr">
        <is>
          <t>Средняя стоимость ПТ прошлого месяца $</t>
        </is>
      </c>
      <c r="BQ19" s="4" t="inlineStr">
        <is>
          <t>Ранрейт $</t>
        </is>
      </c>
      <c r="BR19" s="4" t="inlineStr">
        <is>
          <t>Средняя стоимость ПТ на новый месяц</t>
        </is>
      </c>
    </row>
    <row r="20">
      <c r="A20" s="6" t="n">
        <v>10</v>
      </c>
      <c r="B20" s="6" t="inlineStr">
        <is>
          <t>2026-02-01</t>
        </is>
      </c>
      <c r="C20" s="6" t="inlineStr">
        <is>
          <t>ПТ</t>
        </is>
      </c>
      <c r="D20" s="6" t="inlineStr">
        <is>
          <t>Борисова Маргарита Петровна</t>
        </is>
      </c>
      <c r="E20" s="7" t="n">
        <v>12186.5</v>
      </c>
      <c r="F20" s="7" t="n">
        <v>11</v>
      </c>
      <c r="G20" s="7" t="n">
        <v>0</v>
      </c>
      <c r="H20" s="7" t="n">
        <v>0</v>
      </c>
      <c r="I20" s="7" t="n">
        <v>3</v>
      </c>
      <c r="J20" s="7" t="n">
        <v>8</v>
      </c>
      <c r="K20" s="7">
        <f>ROUND(J20*BP20/100,0)*100</f>
        <v/>
      </c>
      <c r="L20" s="7" t="n">
        <v>0</v>
      </c>
      <c r="M20" s="7">
        <f>E20-K20</f>
        <v/>
      </c>
      <c r="N20" s="7" t="n">
        <v>0</v>
      </c>
      <c r="O20" s="7" t="n">
        <v>13416.5</v>
      </c>
      <c r="P20" s="7" t="n">
        <v>12</v>
      </c>
      <c r="Q20" s="7" t="n">
        <v>0</v>
      </c>
      <c r="R20" s="7" t="n">
        <v>0</v>
      </c>
      <c r="S20" s="7" t="n">
        <v>4</v>
      </c>
      <c r="T20" s="7" t="n">
        <v>8</v>
      </c>
      <c r="U20" s="7">
        <f>ROUND(T20*BP20/100,0)*100</f>
        <v/>
      </c>
      <c r="V20" s="7" t="n">
        <v>0</v>
      </c>
      <c r="W20" s="7">
        <f>O20-U20</f>
        <v/>
      </c>
      <c r="X20" s="7" t="n">
        <v>0</v>
      </c>
      <c r="Y20" s="7" t="n">
        <v>14140</v>
      </c>
      <c r="Z20" s="7" t="n">
        <v>14</v>
      </c>
      <c r="AA20" s="7" t="n">
        <v>0</v>
      </c>
      <c r="AB20" s="7" t="n">
        <v>0</v>
      </c>
      <c r="AC20" s="7" t="n">
        <v>0</v>
      </c>
      <c r="AD20" s="7" t="n">
        <v>8</v>
      </c>
      <c r="AE20" s="7">
        <f>ROUND(AD20*BP20/100,0)*100</f>
        <v/>
      </c>
      <c r="AF20" s="7" t="n">
        <v>0</v>
      </c>
      <c r="AG20" s="7">
        <f>Y20-AE20</f>
        <v/>
      </c>
      <c r="AH20" s="7" t="n">
        <v>3</v>
      </c>
      <c r="AI20" s="7" t="n">
        <v>14437.5</v>
      </c>
      <c r="AJ20" s="7" t="n">
        <v>13</v>
      </c>
      <c r="AK20" s="7" t="n">
        <v>0</v>
      </c>
      <c r="AL20" s="7" t="n">
        <v>0</v>
      </c>
      <c r="AM20" s="7" t="n">
        <v>0</v>
      </c>
      <c r="AN20" s="7" t="n">
        <v>8</v>
      </c>
      <c r="AO20" s="7">
        <f>ROUND(AN20*BP20/100,0)*100</f>
        <v/>
      </c>
      <c r="AP20" s="7" t="n">
        <v>0</v>
      </c>
      <c r="AQ20" s="7">
        <f>AI20-AO20</f>
        <v/>
      </c>
      <c r="AR20" s="7" t="n">
        <v>2</v>
      </c>
      <c r="AS20" s="7" t="n">
        <v>3173</v>
      </c>
      <c r="AT20" s="7" t="n">
        <v>3</v>
      </c>
      <c r="AU20" s="7" t="n">
        <v>0</v>
      </c>
      <c r="AV20" s="7" t="n">
        <v>0</v>
      </c>
      <c r="AW20" s="7" t="n">
        <v>0</v>
      </c>
      <c r="AX20" s="7" t="n">
        <v>2</v>
      </c>
      <c r="AY20" s="7">
        <f>ROUND(AX20*BP20/100,0)*100</f>
        <v/>
      </c>
      <c r="AZ20" s="7" t="n">
        <v>0</v>
      </c>
      <c r="BA20" s="7">
        <f>AS20-AY20</f>
        <v/>
      </c>
      <c r="BB20" s="7" t="n">
        <v>0</v>
      </c>
      <c r="BC20" s="6" t="n"/>
      <c r="BD20" s="7">
        <f>SUM(J20,T20,AD20,AN20,AX20)</f>
        <v/>
      </c>
      <c r="BE20" s="7">
        <f>SUM(F20,P20,Z20,AJ20,AT20)</f>
        <v/>
      </c>
      <c r="BF20" s="7">
        <f>SUM(N20,X20,AH20,AR20,BB20)</f>
        <v/>
      </c>
      <c r="BG20" s="7">
        <f>SUM(L20,V20,AF20,AP20,AZ20)</f>
        <v/>
      </c>
      <c r="BH20" s="7">
        <f>SUM(I20,S20,AC20,AM20,AW20)</f>
        <v/>
      </c>
      <c r="BI20" s="7" t="n">
        <v>0</v>
      </c>
      <c r="BJ20" s="7">
        <f>SUM(H20,R20,AB20,AL20,AV20)</f>
        <v/>
      </c>
      <c r="BK20" s="7">
        <f>SUM(K20,U20,AE20,AO20,AY20)</f>
        <v/>
      </c>
      <c r="BL20" s="7">
        <f>SUM(E20,O20,Y20,AI20,AS20)</f>
        <v/>
      </c>
      <c r="BM20" s="7">
        <f>SUM(G20,Q20,AA20,AK20,AU20)</f>
        <v/>
      </c>
      <c r="BN20" s="7" t="n">
        <v>0</v>
      </c>
      <c r="BO20" s="7">
        <f>BL20+BM20+BN20</f>
        <v/>
      </c>
      <c r="BP20" s="7" t="n">
        <v>675.6909090909091</v>
      </c>
      <c r="BQ20" s="7">
        <f>BO20/30*30</f>
        <v/>
      </c>
      <c r="BR20" s="7">
        <f>IFERROR(BL20/BE20,0)</f>
        <v/>
      </c>
    </row>
    <row r="21">
      <c r="A21" s="6" t="n">
        <v>11</v>
      </c>
      <c r="B21" s="6" t="inlineStr">
        <is>
          <t>2026-02-01</t>
        </is>
      </c>
      <c r="C21" s="6" t="inlineStr">
        <is>
          <t>ПТ</t>
        </is>
      </c>
      <c r="D21" s="6" t="inlineStr">
        <is>
          <t>Воробьев Владислав Викторович</t>
        </is>
      </c>
      <c r="E21" s="7" t="n">
        <v>20153.4</v>
      </c>
      <c r="F21" s="7" t="n">
        <v>19</v>
      </c>
      <c r="G21" s="7" t="n">
        <v>0</v>
      </c>
      <c r="H21" s="7" t="n">
        <v>0</v>
      </c>
      <c r="I21" s="7" t="n">
        <v>0</v>
      </c>
      <c r="J21" s="7" t="n">
        <v>24</v>
      </c>
      <c r="K21" s="7">
        <f>ROUND(J21*BP21/100,0)*100</f>
        <v/>
      </c>
      <c r="L21" s="7" t="n">
        <v>0</v>
      </c>
      <c r="M21" s="7">
        <f>E21-K21</f>
        <v/>
      </c>
      <c r="N21" s="7" t="n">
        <v>0</v>
      </c>
      <c r="O21" s="7" t="n">
        <v>18111.6</v>
      </c>
      <c r="P21" s="7" t="n">
        <v>16</v>
      </c>
      <c r="Q21" s="7" t="n">
        <v>0</v>
      </c>
      <c r="R21" s="7" t="n">
        <v>0</v>
      </c>
      <c r="S21" s="7" t="n">
        <v>0</v>
      </c>
      <c r="T21" s="7" t="n">
        <v>24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26797.2</v>
      </c>
      <c r="Z21" s="7" t="n">
        <v>25</v>
      </c>
      <c r="AA21" s="7" t="n">
        <v>0</v>
      </c>
      <c r="AB21" s="7" t="n">
        <v>0</v>
      </c>
      <c r="AC21" s="7" t="n">
        <v>0</v>
      </c>
      <c r="AD21" s="7" t="n">
        <v>24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1</v>
      </c>
      <c r="AI21" s="7" t="n">
        <v>28224.4</v>
      </c>
      <c r="AJ21" s="7" t="n">
        <v>26</v>
      </c>
      <c r="AK21" s="7" t="n">
        <v>0</v>
      </c>
      <c r="AL21" s="7" t="n">
        <v>0</v>
      </c>
      <c r="AM21" s="7" t="n">
        <v>0</v>
      </c>
      <c r="AN21" s="7" t="n">
        <v>24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3</v>
      </c>
      <c r="AS21" s="7" t="n">
        <v>10083.8</v>
      </c>
      <c r="AT21" s="7" t="n">
        <v>9</v>
      </c>
      <c r="AU21" s="7" t="n">
        <v>0</v>
      </c>
      <c r="AV21" s="7" t="n">
        <v>0</v>
      </c>
      <c r="AW21" s="7" t="n">
        <v>0</v>
      </c>
      <c r="AX21" s="7" t="n">
        <v>7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1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1091.172631578948</v>
      </c>
      <c r="BQ21" s="7">
        <f>BO21/30*30</f>
        <v/>
      </c>
      <c r="BR21" s="7">
        <f>IFERROR(BL21/BE21,0)</f>
        <v/>
      </c>
    </row>
    <row r="22">
      <c r="A22" s="6" t="n">
        <v>12</v>
      </c>
      <c r="B22" s="6" t="inlineStr">
        <is>
          <t>2026-02-01</t>
        </is>
      </c>
      <c r="C22" s="6" t="inlineStr">
        <is>
          <t>ПТ</t>
        </is>
      </c>
      <c r="D22" s="6" t="inlineStr">
        <is>
          <t>Глухова Дарья Алексеевна</t>
        </is>
      </c>
      <c r="E22" s="7" t="n">
        <v>15690.83</v>
      </c>
      <c r="F22" s="7" t="n">
        <v>17</v>
      </c>
      <c r="G22" s="7" t="n">
        <v>0</v>
      </c>
      <c r="H22" s="7" t="n">
        <v>0</v>
      </c>
      <c r="I22" s="7" t="n">
        <v>0</v>
      </c>
      <c r="J22" s="7" t="n">
        <v>17</v>
      </c>
      <c r="K22" s="7">
        <f>ROUND(J22*BP22/100,0)*100</f>
        <v/>
      </c>
      <c r="L22" s="7" t="n">
        <v>0</v>
      </c>
      <c r="M22" s="7">
        <f>E22-K22</f>
        <v/>
      </c>
      <c r="N22" s="7" t="n">
        <v>2</v>
      </c>
      <c r="O22" s="7" t="n">
        <v>10402.5</v>
      </c>
      <c r="P22" s="7" t="n">
        <v>14</v>
      </c>
      <c r="Q22" s="7" t="n">
        <v>0</v>
      </c>
      <c r="R22" s="7" t="n">
        <v>0</v>
      </c>
      <c r="S22" s="7" t="n">
        <v>3</v>
      </c>
      <c r="T22" s="7" t="n">
        <v>17</v>
      </c>
      <c r="U22" s="7">
        <f>ROUND(T22*BP22/100,0)*100</f>
        <v/>
      </c>
      <c r="V22" s="7" t="n">
        <v>0</v>
      </c>
      <c r="W22" s="7">
        <f>O22-U22</f>
        <v/>
      </c>
      <c r="X22" s="7" t="n">
        <v>2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17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10204.67</v>
      </c>
      <c r="AJ22" s="7" t="n">
        <v>9</v>
      </c>
      <c r="AK22" s="7" t="n">
        <v>0</v>
      </c>
      <c r="AL22" s="7" t="n">
        <v>0</v>
      </c>
      <c r="AM22" s="7" t="n">
        <v>0</v>
      </c>
      <c r="AN22" s="7" t="n">
        <v>17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1</v>
      </c>
      <c r="AS22" s="7" t="n">
        <v>6539.17</v>
      </c>
      <c r="AT22" s="7" t="n">
        <v>6</v>
      </c>
      <c r="AU22" s="7" t="n">
        <v>0</v>
      </c>
      <c r="AV22" s="7" t="n">
        <v>0</v>
      </c>
      <c r="AW22" s="7" t="n">
        <v>0</v>
      </c>
      <c r="AX22" s="7" t="n">
        <v>5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1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1130.225692307692</v>
      </c>
      <c r="BQ22" s="7">
        <f>BO22/30*30</f>
        <v/>
      </c>
      <c r="BR22" s="7">
        <f>IFERROR(BL22/BE22,0)</f>
        <v/>
      </c>
    </row>
    <row r="23">
      <c r="A23" s="6" t="n">
        <v>13</v>
      </c>
      <c r="B23" s="6" t="inlineStr">
        <is>
          <t>2026-02-01</t>
        </is>
      </c>
      <c r="C23" s="6" t="inlineStr">
        <is>
          <t>ПТ</t>
        </is>
      </c>
      <c r="D23" s="6" t="inlineStr">
        <is>
          <t>Градобоев Михаил Александрович</t>
        </is>
      </c>
      <c r="E23" s="7" t="n">
        <v>36865.28</v>
      </c>
      <c r="F23" s="7" t="n">
        <v>35</v>
      </c>
      <c r="G23" s="7" t="n">
        <v>0</v>
      </c>
      <c r="H23" s="7" t="n">
        <v>0</v>
      </c>
      <c r="I23" s="7" t="n">
        <v>1</v>
      </c>
      <c r="J23" s="7" t="n">
        <v>35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28881.33</v>
      </c>
      <c r="P23" s="7" t="n">
        <v>27</v>
      </c>
      <c r="Q23" s="7" t="n">
        <v>0</v>
      </c>
      <c r="R23" s="7" t="n">
        <v>0</v>
      </c>
      <c r="S23" s="7" t="n">
        <v>1</v>
      </c>
      <c r="T23" s="7" t="n">
        <v>35</v>
      </c>
      <c r="U23" s="7">
        <f>ROUND(T23*BP23/100,0)*100</f>
        <v/>
      </c>
      <c r="V23" s="7" t="n">
        <v>0</v>
      </c>
      <c r="W23" s="7">
        <f>O23-U23</f>
        <v/>
      </c>
      <c r="X23" s="7" t="n">
        <v>4</v>
      </c>
      <c r="Y23" s="7" t="n">
        <v>32221.17</v>
      </c>
      <c r="Z23" s="7" t="n">
        <v>30</v>
      </c>
      <c r="AA23" s="7" t="n">
        <v>0</v>
      </c>
      <c r="AB23" s="7" t="n">
        <v>0</v>
      </c>
      <c r="AC23" s="7" t="n">
        <v>0</v>
      </c>
      <c r="AD23" s="7" t="n">
        <v>35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3</v>
      </c>
      <c r="AI23" s="7" t="n">
        <v>35373.84</v>
      </c>
      <c r="AJ23" s="7" t="n">
        <v>34</v>
      </c>
      <c r="AK23" s="7" t="n">
        <v>0</v>
      </c>
      <c r="AL23" s="7" t="n">
        <v>0</v>
      </c>
      <c r="AM23" s="7" t="n">
        <v>0</v>
      </c>
      <c r="AN23" s="7" t="n">
        <v>35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2</v>
      </c>
      <c r="AS23" s="7" t="n">
        <v>10441</v>
      </c>
      <c r="AT23" s="7" t="n">
        <v>10</v>
      </c>
      <c r="AU23" s="7" t="n">
        <v>0</v>
      </c>
      <c r="AV23" s="7" t="n">
        <v>0</v>
      </c>
      <c r="AW23" s="7" t="n">
        <v>0</v>
      </c>
      <c r="AX23" s="7" t="n">
        <v>10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1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1048.47251572327</v>
      </c>
      <c r="BQ23" s="7">
        <f>BO23/30*30</f>
        <v/>
      </c>
      <c r="BR23" s="7">
        <f>IFERROR(BL23/BE23,0)</f>
        <v/>
      </c>
    </row>
    <row r="24">
      <c r="A24" s="6" t="n">
        <v>14</v>
      </c>
      <c r="B24" s="6" t="inlineStr">
        <is>
          <t>2026-02-01</t>
        </is>
      </c>
      <c r="C24" s="6" t="inlineStr">
        <is>
          <t>ПТ</t>
        </is>
      </c>
      <c r="D24" s="6" t="inlineStr">
        <is>
          <t>Жвакин Данил Алексеевич</t>
        </is>
      </c>
      <c r="E24" s="7" t="n">
        <v>31577.5</v>
      </c>
      <c r="F24" s="7" t="n">
        <v>22</v>
      </c>
      <c r="G24" s="7" t="n">
        <v>0</v>
      </c>
      <c r="H24" s="7" t="n">
        <v>0</v>
      </c>
      <c r="I24" s="7" t="n">
        <v>2</v>
      </c>
      <c r="J24" s="7" t="n">
        <v>21</v>
      </c>
      <c r="K24" s="7">
        <f>ROUND(J24*BP24/100,0)*100</f>
        <v/>
      </c>
      <c r="L24" s="7" t="n">
        <v>0</v>
      </c>
      <c r="M24" s="7">
        <f>E24-K24</f>
        <v/>
      </c>
      <c r="N24" s="7" t="n">
        <v>2</v>
      </c>
      <c r="O24" s="7" t="n">
        <v>24660.5</v>
      </c>
      <c r="P24" s="7" t="n">
        <v>18</v>
      </c>
      <c r="Q24" s="7" t="n">
        <v>0</v>
      </c>
      <c r="R24" s="7" t="n">
        <v>0</v>
      </c>
      <c r="S24" s="7" t="n">
        <v>0</v>
      </c>
      <c r="T24" s="7" t="n">
        <v>21</v>
      </c>
      <c r="U24" s="7">
        <f>ROUND(T24*BP24/100,0)*100</f>
        <v/>
      </c>
      <c r="V24" s="7" t="n">
        <v>0</v>
      </c>
      <c r="W24" s="7">
        <f>O24-U24</f>
        <v/>
      </c>
      <c r="X24" s="7" t="n">
        <v>3</v>
      </c>
      <c r="Y24" s="7" t="n">
        <v>25416.75</v>
      </c>
      <c r="Z24" s="7" t="n">
        <v>17</v>
      </c>
      <c r="AA24" s="7" t="n">
        <v>0</v>
      </c>
      <c r="AB24" s="7" t="n">
        <v>0</v>
      </c>
      <c r="AC24" s="7" t="n">
        <v>0</v>
      </c>
      <c r="AD24" s="7" t="n">
        <v>21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3</v>
      </c>
      <c r="AI24" s="7" t="n">
        <v>22616.75</v>
      </c>
      <c r="AJ24" s="7" t="n">
        <v>15</v>
      </c>
      <c r="AK24" s="7" t="n">
        <v>0</v>
      </c>
      <c r="AL24" s="7" t="n">
        <v>0</v>
      </c>
      <c r="AM24" s="7" t="n">
        <v>0</v>
      </c>
      <c r="AN24" s="7" t="n">
        <v>21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1</v>
      </c>
      <c r="AS24" s="7" t="n">
        <v>7869</v>
      </c>
      <c r="AT24" s="7" t="n">
        <v>5</v>
      </c>
      <c r="AU24" s="7" t="n">
        <v>0</v>
      </c>
      <c r="AV24" s="7" t="n">
        <v>0</v>
      </c>
      <c r="AW24" s="7" t="n">
        <v>0</v>
      </c>
      <c r="AX24" s="7" t="n">
        <v>6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3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1535.241447368421</v>
      </c>
      <c r="BQ24" s="7">
        <f>BO24/30*30</f>
        <v/>
      </c>
      <c r="BR24" s="7">
        <f>IFERROR(BL24/BE24,0)</f>
        <v/>
      </c>
    </row>
    <row r="25">
      <c r="A25" s="6" t="n">
        <v>15</v>
      </c>
      <c r="B25" s="6" t="inlineStr">
        <is>
          <t>2026-02-01</t>
        </is>
      </c>
      <c r="C25" s="6" t="inlineStr">
        <is>
          <t>ПТ</t>
        </is>
      </c>
      <c r="D25" s="6" t="inlineStr">
        <is>
          <t>Косолапова Ираида Ивановна</t>
        </is>
      </c>
      <c r="E25" s="7" t="n">
        <v>42551.25</v>
      </c>
      <c r="F25" s="7" t="n">
        <v>33</v>
      </c>
      <c r="G25" s="7" t="n">
        <v>0</v>
      </c>
      <c r="H25" s="7" t="n">
        <v>0</v>
      </c>
      <c r="I25" s="7" t="n">
        <v>1</v>
      </c>
      <c r="J25" s="7" t="n">
        <v>33</v>
      </c>
      <c r="K25" s="7">
        <f>ROUND(J25*BP25/100,0)*100</f>
        <v/>
      </c>
      <c r="L25" s="7" t="n">
        <v>0</v>
      </c>
      <c r="M25" s="7">
        <f>E25-K25</f>
        <v/>
      </c>
      <c r="N25" s="7" t="n">
        <v>3</v>
      </c>
      <c r="O25" s="7" t="n">
        <v>43372</v>
      </c>
      <c r="P25" s="7" t="n">
        <v>33</v>
      </c>
      <c r="Q25" s="7" t="n">
        <v>0</v>
      </c>
      <c r="R25" s="7" t="n">
        <v>0</v>
      </c>
      <c r="S25" s="7" t="n">
        <v>0</v>
      </c>
      <c r="T25" s="7" t="n">
        <v>33</v>
      </c>
      <c r="U25" s="7">
        <f>ROUND(T25*BP25/100,0)*100</f>
        <v/>
      </c>
      <c r="V25" s="7" t="n">
        <v>0</v>
      </c>
      <c r="W25" s="7">
        <f>O25-U25</f>
        <v/>
      </c>
      <c r="X25" s="7" t="n">
        <v>6</v>
      </c>
      <c r="Y25" s="7" t="n">
        <v>43724.5</v>
      </c>
      <c r="Z25" s="7" t="n">
        <v>33</v>
      </c>
      <c r="AA25" s="7" t="n">
        <v>0</v>
      </c>
      <c r="AB25" s="7" t="n">
        <v>0</v>
      </c>
      <c r="AC25" s="7" t="n">
        <v>0</v>
      </c>
      <c r="AD25" s="7" t="n">
        <v>33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2</v>
      </c>
      <c r="AI25" s="7" t="n">
        <v>43540.75</v>
      </c>
      <c r="AJ25" s="7" t="n">
        <v>34</v>
      </c>
      <c r="AK25" s="7" t="n">
        <v>0</v>
      </c>
      <c r="AL25" s="7" t="n">
        <v>0</v>
      </c>
      <c r="AM25" s="7" t="n">
        <v>0</v>
      </c>
      <c r="AN25" s="7" t="n">
        <v>33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2</v>
      </c>
      <c r="AS25" s="7" t="n">
        <v>20484.75</v>
      </c>
      <c r="AT25" s="7" t="n">
        <v>15</v>
      </c>
      <c r="AU25" s="7" t="n">
        <v>0</v>
      </c>
      <c r="AV25" s="7" t="n">
        <v>0</v>
      </c>
      <c r="AW25" s="7" t="n">
        <v>0</v>
      </c>
      <c r="AX25" s="7" t="n">
        <v>10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1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1288.841059602649</v>
      </c>
      <c r="BQ25" s="7">
        <f>BO25/30*30</f>
        <v/>
      </c>
      <c r="BR25" s="7">
        <f>IFERROR(BL25/BE25,0)</f>
        <v/>
      </c>
    </row>
    <row r="26">
      <c r="A26" s="6" t="n">
        <v>16</v>
      </c>
      <c r="B26" s="6" t="inlineStr">
        <is>
          <t>2026-02-01</t>
        </is>
      </c>
      <c r="C26" s="6" t="inlineStr">
        <is>
          <t>ПТ</t>
        </is>
      </c>
      <c r="D26" s="6" t="inlineStr">
        <is>
          <t>Котикова Дарья Ивановна</t>
        </is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15</v>
      </c>
      <c r="K26" s="7">
        <f>ROUND(J26*BP26/100,0)*100</f>
        <v/>
      </c>
      <c r="L26" s="7" t="n">
        <v>0</v>
      </c>
      <c r="M26" s="7">
        <f>E26-K26</f>
        <v/>
      </c>
      <c r="N26" s="7" t="n">
        <v>0</v>
      </c>
      <c r="O26" s="7" t="n">
        <v>1230</v>
      </c>
      <c r="P26" s="7" t="n">
        <v>2</v>
      </c>
      <c r="Q26" s="7" t="n">
        <v>0</v>
      </c>
      <c r="R26" s="7" t="n">
        <v>0</v>
      </c>
      <c r="S26" s="7" t="n">
        <v>0</v>
      </c>
      <c r="T26" s="7" t="n">
        <v>15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14479</v>
      </c>
      <c r="Z26" s="7" t="n">
        <v>16</v>
      </c>
      <c r="AA26" s="7" t="n">
        <v>0</v>
      </c>
      <c r="AB26" s="7" t="n">
        <v>0</v>
      </c>
      <c r="AC26" s="7" t="n">
        <v>11</v>
      </c>
      <c r="AD26" s="7" t="n">
        <v>15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0</v>
      </c>
      <c r="AI26" s="7" t="n">
        <v>18852.75</v>
      </c>
      <c r="AJ26" s="7" t="n">
        <v>20</v>
      </c>
      <c r="AK26" s="7" t="n">
        <v>0</v>
      </c>
      <c r="AL26" s="7" t="n">
        <v>0</v>
      </c>
      <c r="AM26" s="7" t="n">
        <v>4</v>
      </c>
      <c r="AN26" s="7" t="n">
        <v>15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8632.5</v>
      </c>
      <c r="AT26" s="7" t="n">
        <v>10</v>
      </c>
      <c r="AU26" s="7" t="n">
        <v>0</v>
      </c>
      <c r="AV26" s="7" t="n">
        <v>0</v>
      </c>
      <c r="AW26" s="7" t="n">
        <v>1</v>
      </c>
      <c r="AX26" s="7" t="n">
        <v>4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675</v>
      </c>
      <c r="BQ26" s="7">
        <f>BO26/30*30</f>
        <v/>
      </c>
      <c r="BR26" s="7">
        <f>IFERROR(BL26/BE26,0)</f>
        <v/>
      </c>
    </row>
    <row r="27">
      <c r="A27" s="6" t="n">
        <v>17</v>
      </c>
      <c r="B27" s="6" t="inlineStr">
        <is>
          <t>2026-02-01</t>
        </is>
      </c>
      <c r="C27" s="6" t="inlineStr">
        <is>
          <t>ПТ</t>
        </is>
      </c>
      <c r="D27" s="6" t="inlineStr">
        <is>
          <t>Макарова Ольга Дмитриевна</t>
        </is>
      </c>
      <c r="E27" s="7" t="n">
        <v>16247.5</v>
      </c>
      <c r="F27" s="7" t="n">
        <v>15</v>
      </c>
      <c r="G27" s="7" t="n">
        <v>0</v>
      </c>
      <c r="H27" s="7" t="n">
        <v>0</v>
      </c>
      <c r="I27" s="7" t="n">
        <v>2</v>
      </c>
      <c r="J27" s="7" t="n">
        <v>31</v>
      </c>
      <c r="K27" s="7">
        <f>ROUND(J27*BP27/100,0)*100</f>
        <v/>
      </c>
      <c r="L27" s="7" t="n">
        <v>0</v>
      </c>
      <c r="M27" s="7">
        <f>E27-K27</f>
        <v/>
      </c>
      <c r="N27" s="7" t="n">
        <v>6</v>
      </c>
      <c r="O27" s="7" t="n">
        <v>23650.5</v>
      </c>
      <c r="P27" s="7" t="n">
        <v>21</v>
      </c>
      <c r="Q27" s="7" t="n">
        <v>0</v>
      </c>
      <c r="R27" s="7" t="n">
        <v>0</v>
      </c>
      <c r="S27" s="7" t="n">
        <v>0</v>
      </c>
      <c r="T27" s="7" t="n">
        <v>31</v>
      </c>
      <c r="U27" s="7">
        <f>ROUND(T27*BP27/100,0)*100</f>
        <v/>
      </c>
      <c r="V27" s="7" t="n">
        <v>0</v>
      </c>
      <c r="W27" s="7">
        <f>O27-U27</f>
        <v/>
      </c>
      <c r="X27" s="7" t="n">
        <v>4</v>
      </c>
      <c r="Y27" s="7" t="n">
        <v>29448.5</v>
      </c>
      <c r="Z27" s="7" t="n">
        <v>26</v>
      </c>
      <c r="AA27" s="7" t="n">
        <v>0</v>
      </c>
      <c r="AB27" s="7" t="n">
        <v>0</v>
      </c>
      <c r="AC27" s="7" t="n">
        <v>0</v>
      </c>
      <c r="AD27" s="7" t="n">
        <v>31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5</v>
      </c>
      <c r="AI27" s="7" t="n">
        <v>27924.5</v>
      </c>
      <c r="AJ27" s="7" t="n">
        <v>25</v>
      </c>
      <c r="AK27" s="7" t="n">
        <v>0</v>
      </c>
      <c r="AL27" s="7" t="n">
        <v>0</v>
      </c>
      <c r="AM27" s="7" t="n">
        <v>0</v>
      </c>
      <c r="AN27" s="7" t="n">
        <v>31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6</v>
      </c>
      <c r="AS27" s="7" t="n">
        <v>15988.5</v>
      </c>
      <c r="AT27" s="7" t="n">
        <v>14</v>
      </c>
      <c r="AU27" s="7" t="n">
        <v>0</v>
      </c>
      <c r="AV27" s="7" t="n">
        <v>0</v>
      </c>
      <c r="AW27" s="7" t="n">
        <v>0</v>
      </c>
      <c r="AX27" s="7" t="n">
        <v>9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2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1201.69921875</v>
      </c>
      <c r="BQ27" s="7">
        <f>BO27/30*30</f>
        <v/>
      </c>
      <c r="BR27" s="7">
        <f>IFERROR(BL27/BE27,0)</f>
        <v/>
      </c>
    </row>
    <row r="28">
      <c r="A28" s="6" t="n">
        <v>18</v>
      </c>
      <c r="B28" s="6" t="inlineStr">
        <is>
          <t>2026-02-01</t>
        </is>
      </c>
      <c r="C28" s="6" t="inlineStr">
        <is>
          <t>ПТ</t>
        </is>
      </c>
      <c r="D28" s="6" t="inlineStr">
        <is>
          <t>Морозова Юлия Сергеевна</t>
        </is>
      </c>
      <c r="E28" s="7" t="n">
        <v>45140.16</v>
      </c>
      <c r="F28" s="7" t="n">
        <v>37</v>
      </c>
      <c r="G28" s="7" t="n">
        <v>0</v>
      </c>
      <c r="H28" s="7" t="n">
        <v>0</v>
      </c>
      <c r="I28" s="7" t="n">
        <v>0</v>
      </c>
      <c r="J28" s="7" t="n">
        <v>29</v>
      </c>
      <c r="K28" s="7">
        <f>ROUND(J28*BP28/100,0)*100</f>
        <v/>
      </c>
      <c r="L28" s="7" t="n">
        <v>0</v>
      </c>
      <c r="M28" s="7">
        <f>E28-K28</f>
        <v/>
      </c>
      <c r="N28" s="7" t="n">
        <v>1</v>
      </c>
      <c r="O28" s="7" t="n">
        <v>43674.75</v>
      </c>
      <c r="P28" s="7" t="n">
        <v>35</v>
      </c>
      <c r="Q28" s="7" t="n">
        <v>0</v>
      </c>
      <c r="R28" s="7" t="n">
        <v>0</v>
      </c>
      <c r="S28" s="7" t="n">
        <v>1</v>
      </c>
      <c r="T28" s="7" t="n">
        <v>29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46530.83</v>
      </c>
      <c r="Z28" s="7" t="n">
        <v>37</v>
      </c>
      <c r="AA28" s="7" t="n">
        <v>0</v>
      </c>
      <c r="AB28" s="7" t="n">
        <v>0</v>
      </c>
      <c r="AC28" s="7" t="n">
        <v>0</v>
      </c>
      <c r="AD28" s="7" t="n">
        <v>29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42012.5</v>
      </c>
      <c r="AJ28" s="7" t="n">
        <v>33</v>
      </c>
      <c r="AK28" s="7" t="n">
        <v>0</v>
      </c>
      <c r="AL28" s="7" t="n">
        <v>0</v>
      </c>
      <c r="AM28" s="7" t="n">
        <v>0</v>
      </c>
      <c r="AN28" s="7" t="n">
        <v>29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1</v>
      </c>
      <c r="AS28" s="7" t="n">
        <v>12977</v>
      </c>
      <c r="AT28" s="7" t="n">
        <v>10</v>
      </c>
      <c r="AU28" s="7" t="n">
        <v>0</v>
      </c>
      <c r="AV28" s="7" t="n">
        <v>0</v>
      </c>
      <c r="AW28" s="7" t="n">
        <v>0</v>
      </c>
      <c r="AX28" s="7" t="n">
        <v>8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1239.066971830985</v>
      </c>
      <c r="BQ28" s="7">
        <f>BO28/30*30</f>
        <v/>
      </c>
      <c r="BR28" s="7">
        <f>IFERROR(BL28/BE28,0)</f>
        <v/>
      </c>
    </row>
    <row r="29">
      <c r="A29" s="6" t="n">
        <v>19</v>
      </c>
      <c r="B29" s="6" t="inlineStr">
        <is>
          <t>2026-02-01</t>
        </is>
      </c>
      <c r="C29" s="6" t="inlineStr">
        <is>
          <t>ПТ</t>
        </is>
      </c>
      <c r="D29" s="6" t="inlineStr">
        <is>
          <t>Нахаев Артем Валерьевич</t>
        </is>
      </c>
      <c r="E29" s="7" t="n">
        <v>16936.5</v>
      </c>
      <c r="F29" s="7" t="n">
        <v>17</v>
      </c>
      <c r="G29" s="7" t="n">
        <v>0</v>
      </c>
      <c r="H29" s="7" t="n">
        <v>0</v>
      </c>
      <c r="I29" s="7" t="n">
        <v>0</v>
      </c>
      <c r="J29" s="7" t="n">
        <v>22</v>
      </c>
      <c r="K29" s="7">
        <f>ROUND(J29*BP29/100,0)*100</f>
        <v/>
      </c>
      <c r="L29" s="7" t="n">
        <v>0</v>
      </c>
      <c r="M29" s="7">
        <f>E29-K29</f>
        <v/>
      </c>
      <c r="N29" s="7" t="n">
        <v>3</v>
      </c>
      <c r="O29" s="7" t="n">
        <v>14780</v>
      </c>
      <c r="P29" s="7" t="n">
        <v>15</v>
      </c>
      <c r="Q29" s="7" t="n">
        <v>0</v>
      </c>
      <c r="R29" s="7" t="n">
        <v>0</v>
      </c>
      <c r="S29" s="7" t="n">
        <v>0</v>
      </c>
      <c r="T29" s="7" t="n">
        <v>22</v>
      </c>
      <c r="U29" s="7">
        <f>ROUND(T29*BP29/100,0)*100</f>
        <v/>
      </c>
      <c r="V29" s="7" t="n">
        <v>0</v>
      </c>
      <c r="W29" s="7">
        <f>O29-U29</f>
        <v/>
      </c>
      <c r="X29" s="7" t="n">
        <v>3</v>
      </c>
      <c r="Y29" s="7" t="n">
        <v>9480</v>
      </c>
      <c r="Z29" s="7" t="n">
        <v>9</v>
      </c>
      <c r="AA29" s="7" t="n">
        <v>0</v>
      </c>
      <c r="AB29" s="7" t="n">
        <v>0</v>
      </c>
      <c r="AC29" s="7" t="n">
        <v>0</v>
      </c>
      <c r="AD29" s="7" t="n">
        <v>22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2</v>
      </c>
      <c r="AI29" s="7" t="n">
        <v>5482.5</v>
      </c>
      <c r="AJ29" s="7" t="n">
        <v>5</v>
      </c>
      <c r="AK29" s="7" t="n">
        <v>0</v>
      </c>
      <c r="AL29" s="7" t="n">
        <v>0</v>
      </c>
      <c r="AM29" s="7" t="n">
        <v>0</v>
      </c>
      <c r="AN29" s="7" t="n">
        <v>22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1</v>
      </c>
      <c r="AS29" s="7" t="n">
        <v>4620</v>
      </c>
      <c r="AT29" s="7" t="n">
        <v>4</v>
      </c>
      <c r="AU29" s="7" t="n">
        <v>0</v>
      </c>
      <c r="AV29" s="7" t="n">
        <v>0</v>
      </c>
      <c r="AW29" s="7" t="n">
        <v>0</v>
      </c>
      <c r="AX29" s="7" t="n">
        <v>6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1211.209302325581</v>
      </c>
      <c r="BQ29" s="7">
        <f>BO29/30*30</f>
        <v/>
      </c>
      <c r="BR29" s="7">
        <f>IFERROR(BL29/BE29,0)</f>
        <v/>
      </c>
    </row>
    <row r="30">
      <c r="A30" s="6" t="n">
        <v>20</v>
      </c>
      <c r="B30" s="6" t="inlineStr">
        <is>
          <t>2026-02-01</t>
        </is>
      </c>
      <c r="C30" s="6" t="inlineStr">
        <is>
          <t>ПТ</t>
        </is>
      </c>
      <c r="D30" s="6" t="inlineStr">
        <is>
          <t>Перевозчикова Любовь Александровна</t>
        </is>
      </c>
      <c r="E30" s="7" t="n">
        <v>29119.5</v>
      </c>
      <c r="F30" s="7" t="n">
        <v>27</v>
      </c>
      <c r="G30" s="7" t="n">
        <v>0</v>
      </c>
      <c r="H30" s="7" t="n">
        <v>0</v>
      </c>
      <c r="I30" s="7" t="n">
        <v>0</v>
      </c>
      <c r="J30" s="7" t="n">
        <v>31</v>
      </c>
      <c r="K30" s="7">
        <f>ROUND(J30*BP30/100,0)*100</f>
        <v/>
      </c>
      <c r="L30" s="7" t="n">
        <v>0</v>
      </c>
      <c r="M30" s="7">
        <f>E30-K30</f>
        <v/>
      </c>
      <c r="N30" s="7" t="n">
        <v>3</v>
      </c>
      <c r="O30" s="7" t="n">
        <v>33737</v>
      </c>
      <c r="P30" s="7" t="n">
        <v>31</v>
      </c>
      <c r="Q30" s="7" t="n">
        <v>0</v>
      </c>
      <c r="R30" s="7" t="n">
        <v>0</v>
      </c>
      <c r="S30" s="7" t="n">
        <v>1</v>
      </c>
      <c r="T30" s="7" t="n">
        <v>31</v>
      </c>
      <c r="U30" s="7">
        <f>ROUND(T30*BP30/100,0)*100</f>
        <v/>
      </c>
      <c r="V30" s="7" t="n">
        <v>0</v>
      </c>
      <c r="W30" s="7">
        <f>O30-U30</f>
        <v/>
      </c>
      <c r="X30" s="7" t="n">
        <v>2</v>
      </c>
      <c r="Y30" s="7" t="n">
        <v>24848.5</v>
      </c>
      <c r="Z30" s="7" t="n">
        <v>22</v>
      </c>
      <c r="AA30" s="7" t="n">
        <v>0</v>
      </c>
      <c r="AB30" s="7" t="n">
        <v>0</v>
      </c>
      <c r="AC30" s="7" t="n">
        <v>0</v>
      </c>
      <c r="AD30" s="7" t="n">
        <v>31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24821</v>
      </c>
      <c r="AJ30" s="7" t="n">
        <v>22</v>
      </c>
      <c r="AK30" s="7" t="n">
        <v>0</v>
      </c>
      <c r="AL30" s="7" t="n">
        <v>0</v>
      </c>
      <c r="AM30" s="7" t="n">
        <v>0</v>
      </c>
      <c r="AN30" s="7" t="n">
        <v>31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2</v>
      </c>
      <c r="AS30" s="7" t="n">
        <v>7805.5</v>
      </c>
      <c r="AT30" s="7" t="n">
        <v>7</v>
      </c>
      <c r="AU30" s="7" t="n">
        <v>0</v>
      </c>
      <c r="AV30" s="7" t="n">
        <v>0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1147.80081300813</v>
      </c>
      <c r="BQ30" s="7">
        <f>BO30/30*30</f>
        <v/>
      </c>
      <c r="BR30" s="7">
        <f>IFERROR(BL30/BE30,0)</f>
        <v/>
      </c>
    </row>
    <row r="31">
      <c r="A31" s="6" t="n">
        <v>21</v>
      </c>
      <c r="B31" s="6" t="inlineStr">
        <is>
          <t>2026-02-01</t>
        </is>
      </c>
      <c r="C31" s="6" t="inlineStr">
        <is>
          <t>ПТ</t>
        </is>
      </c>
      <c r="D31" s="6" t="inlineStr">
        <is>
          <t>Прилуков Виктор Алексеевич</t>
        </is>
      </c>
      <c r="E31" s="7" t="n">
        <v>17687.5</v>
      </c>
      <c r="F31" s="7" t="n">
        <v>16</v>
      </c>
      <c r="G31" s="7" t="n">
        <v>0</v>
      </c>
      <c r="H31" s="7" t="n">
        <v>0</v>
      </c>
      <c r="I31" s="7" t="n">
        <v>5</v>
      </c>
      <c r="J31" s="7" t="n">
        <v>8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16495.5</v>
      </c>
      <c r="P31" s="7" t="n">
        <v>15</v>
      </c>
      <c r="Q31" s="7" t="n">
        <v>0</v>
      </c>
      <c r="R31" s="7" t="n">
        <v>0</v>
      </c>
      <c r="S31" s="7" t="n">
        <v>0</v>
      </c>
      <c r="T31" s="7" t="n">
        <v>8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26836.5</v>
      </c>
      <c r="Z31" s="7" t="n">
        <v>24</v>
      </c>
      <c r="AA31" s="7" t="n">
        <v>0</v>
      </c>
      <c r="AB31" s="7" t="n">
        <v>0</v>
      </c>
      <c r="AC31" s="7" t="n">
        <v>0</v>
      </c>
      <c r="AD31" s="7" t="n">
        <v>8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20335.5</v>
      </c>
      <c r="AJ31" s="7" t="n">
        <v>19</v>
      </c>
      <c r="AK31" s="7" t="n">
        <v>0</v>
      </c>
      <c r="AL31" s="7" t="n">
        <v>0</v>
      </c>
      <c r="AM31" s="7" t="n">
        <v>0</v>
      </c>
      <c r="AN31" s="7" t="n">
        <v>8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1</v>
      </c>
      <c r="AS31" s="7" t="n">
        <v>8869</v>
      </c>
      <c r="AT31" s="7" t="n">
        <v>8</v>
      </c>
      <c r="AU31" s="7" t="n">
        <v>0</v>
      </c>
      <c r="AV31" s="7" t="n">
        <v>0</v>
      </c>
      <c r="AW31" s="7" t="n">
        <v>0</v>
      </c>
      <c r="AX31" s="7" t="n">
        <v>2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1028.594339622641</v>
      </c>
      <c r="BQ31" s="7">
        <f>BO31/30*30</f>
        <v/>
      </c>
      <c r="BR31" s="7">
        <f>IFERROR(BL31/BE31,0)</f>
        <v/>
      </c>
    </row>
    <row r="32">
      <c r="A32" s="6" t="n">
        <v>22</v>
      </c>
      <c r="B32" s="6" t="inlineStr">
        <is>
          <t>2026-02-01</t>
        </is>
      </c>
      <c r="C32" s="6" t="inlineStr">
        <is>
          <t>ПТ</t>
        </is>
      </c>
      <c r="D32" s="6" t="inlineStr">
        <is>
          <t>Раленский Владислав Витальевич</t>
        </is>
      </c>
      <c r="E32" s="7" t="n">
        <v>19039.66</v>
      </c>
      <c r="F32" s="7" t="n">
        <v>17</v>
      </c>
      <c r="G32" s="7" t="n">
        <v>0</v>
      </c>
      <c r="H32" s="7" t="n">
        <v>0</v>
      </c>
      <c r="I32" s="7" t="n">
        <v>0</v>
      </c>
      <c r="J32" s="7" t="n">
        <v>32</v>
      </c>
      <c r="K32" s="7">
        <f>ROUND(J32*BP32/100,0)*100</f>
        <v/>
      </c>
      <c r="L32" s="7" t="n">
        <v>0</v>
      </c>
      <c r="M32" s="7">
        <f>E32-K32</f>
        <v/>
      </c>
      <c r="N32" s="7" t="n">
        <v>3</v>
      </c>
      <c r="O32" s="7" t="n">
        <v>21937.97</v>
      </c>
      <c r="P32" s="7" t="n">
        <v>20</v>
      </c>
      <c r="Q32" s="7" t="n">
        <v>0</v>
      </c>
      <c r="R32" s="7" t="n">
        <v>0</v>
      </c>
      <c r="S32" s="7" t="n">
        <v>0</v>
      </c>
      <c r="T32" s="7" t="n">
        <v>32</v>
      </c>
      <c r="U32" s="7">
        <f>ROUND(T32*BP32/100,0)*100</f>
        <v/>
      </c>
      <c r="V32" s="7" t="n">
        <v>0</v>
      </c>
      <c r="W32" s="7">
        <f>O32-U32</f>
        <v/>
      </c>
      <c r="X32" s="7" t="n">
        <v>3</v>
      </c>
      <c r="Y32" s="7" t="n">
        <v>13033.8</v>
      </c>
      <c r="Z32" s="7" t="n">
        <v>12</v>
      </c>
      <c r="AA32" s="7" t="n">
        <v>0</v>
      </c>
      <c r="AB32" s="7" t="n">
        <v>0</v>
      </c>
      <c r="AC32" s="7" t="n">
        <v>0</v>
      </c>
      <c r="AD32" s="7" t="n">
        <v>32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1</v>
      </c>
      <c r="AI32" s="7" t="n">
        <v>23085.46</v>
      </c>
      <c r="AJ32" s="7" t="n">
        <v>22</v>
      </c>
      <c r="AK32" s="7" t="n">
        <v>0</v>
      </c>
      <c r="AL32" s="7" t="n">
        <v>0</v>
      </c>
      <c r="AM32" s="7" t="n">
        <v>1</v>
      </c>
      <c r="AN32" s="7" t="n">
        <v>32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3</v>
      </c>
      <c r="AS32" s="7" t="n">
        <v>5400.3</v>
      </c>
      <c r="AT32" s="7" t="n">
        <v>5</v>
      </c>
      <c r="AU32" s="7" t="n">
        <v>0</v>
      </c>
      <c r="AV32" s="7" t="n">
        <v>0</v>
      </c>
      <c r="AW32" s="7" t="n">
        <v>0</v>
      </c>
      <c r="AX32" s="7" t="n">
        <v>9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1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1031.128518518519</v>
      </c>
      <c r="BQ32" s="7">
        <f>BO32/30*30</f>
        <v/>
      </c>
      <c r="BR32" s="7">
        <f>IFERROR(BL32/BE32,0)</f>
        <v/>
      </c>
    </row>
    <row r="33">
      <c r="A33" s="6" t="n">
        <v>23</v>
      </c>
      <c r="B33" s="6" t="inlineStr">
        <is>
          <t>2026-02-01</t>
        </is>
      </c>
      <c r="C33" s="6" t="inlineStr">
        <is>
          <t>ПТ</t>
        </is>
      </c>
      <c r="D33" s="6" t="inlineStr">
        <is>
          <t>Симонов Дмитрий Андреевич</t>
        </is>
      </c>
      <c r="E33" s="7" t="n">
        <v>0</v>
      </c>
      <c r="F33" s="7" t="n">
        <v>0</v>
      </c>
      <c r="G33" s="7" t="n">
        <v>0</v>
      </c>
      <c r="H33" s="7" t="n">
        <v>0</v>
      </c>
      <c r="I33" s="7" t="n">
        <v>0</v>
      </c>
      <c r="J33" s="7" t="n">
        <v>1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0</v>
      </c>
      <c r="P33" s="7" t="n">
        <v>0</v>
      </c>
      <c r="Q33" s="7" t="n">
        <v>0</v>
      </c>
      <c r="R33" s="7" t="n">
        <v>0</v>
      </c>
      <c r="S33" s="7" t="n">
        <v>0</v>
      </c>
      <c r="T33" s="7" t="n">
        <v>1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0</v>
      </c>
      <c r="Z33" s="7" t="n">
        <v>0</v>
      </c>
      <c r="AA33" s="7" t="n">
        <v>0</v>
      </c>
      <c r="AB33" s="7" t="n">
        <v>0</v>
      </c>
      <c r="AC33" s="7" t="n">
        <v>0</v>
      </c>
      <c r="AD33" s="7" t="n">
        <v>1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3</v>
      </c>
      <c r="AN33" s="7" t="n">
        <v>1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0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0</v>
      </c>
      <c r="BQ33" s="7">
        <f>BO33/30*30</f>
        <v/>
      </c>
      <c r="BR33" s="7">
        <f>IFERROR(BL33/BE33,0)</f>
        <v/>
      </c>
    </row>
    <row r="34">
      <c r="A34" s="6" t="n">
        <v>24</v>
      </c>
      <c r="B34" s="6" t="inlineStr">
        <is>
          <t>2026-02-01</t>
        </is>
      </c>
      <c r="C34" s="6" t="inlineStr">
        <is>
          <t>ПТ</t>
        </is>
      </c>
      <c r="D34" s="6" t="inlineStr">
        <is>
          <t>Субботин Андрей Александрович</t>
        </is>
      </c>
      <c r="E34" s="7" t="n">
        <v>43982</v>
      </c>
      <c r="F34" s="7" t="n">
        <v>34</v>
      </c>
      <c r="G34" s="7" t="n">
        <v>0</v>
      </c>
      <c r="H34" s="7" t="n">
        <v>0</v>
      </c>
      <c r="I34" s="7" t="n">
        <v>0</v>
      </c>
      <c r="J34" s="7" t="n">
        <v>40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41962</v>
      </c>
      <c r="P34" s="7" t="n">
        <v>32</v>
      </c>
      <c r="Q34" s="7" t="n">
        <v>0</v>
      </c>
      <c r="R34" s="7" t="n">
        <v>0</v>
      </c>
      <c r="S34" s="7" t="n">
        <v>0</v>
      </c>
      <c r="T34" s="7" t="n">
        <v>40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41154</v>
      </c>
      <c r="Z34" s="7" t="n">
        <v>32</v>
      </c>
      <c r="AA34" s="7" t="n">
        <v>0</v>
      </c>
      <c r="AB34" s="7" t="n">
        <v>0</v>
      </c>
      <c r="AC34" s="7" t="n">
        <v>0</v>
      </c>
      <c r="AD34" s="7" t="n">
        <v>40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41044.5</v>
      </c>
      <c r="AJ34" s="7" t="n">
        <v>31</v>
      </c>
      <c r="AK34" s="7" t="n">
        <v>0</v>
      </c>
      <c r="AL34" s="7" t="n">
        <v>0</v>
      </c>
      <c r="AM34" s="7" t="n">
        <v>0</v>
      </c>
      <c r="AN34" s="7" t="n">
        <v>40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10505.5</v>
      </c>
      <c r="AT34" s="7" t="n">
        <v>8</v>
      </c>
      <c r="AU34" s="7" t="n">
        <v>0</v>
      </c>
      <c r="AV34" s="7" t="n">
        <v>0</v>
      </c>
      <c r="AW34" s="7" t="n">
        <v>0</v>
      </c>
      <c r="AX34" s="7" t="n">
        <v>11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1298.729</v>
      </c>
      <c r="BQ34" s="7">
        <f>BO34/30*30</f>
        <v/>
      </c>
      <c r="BR34" s="7">
        <f>IFERROR(BL34/BE34,0)</f>
        <v/>
      </c>
    </row>
    <row r="35">
      <c r="A35" s="6" t="n">
        <v>25</v>
      </c>
      <c r="B35" s="6" t="inlineStr">
        <is>
          <t>2026-02-01</t>
        </is>
      </c>
      <c r="C35" s="6" t="inlineStr">
        <is>
          <t>ПТ</t>
        </is>
      </c>
      <c r="D35" s="6" t="inlineStr">
        <is>
          <t>Фазиахметов Артём Ринатович</t>
        </is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3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3</v>
      </c>
      <c r="U35" s="7">
        <f>ROUND(T35*BP35/100,0)*100</f>
        <v/>
      </c>
      <c r="V35" s="7" t="n">
        <v>0</v>
      </c>
      <c r="W35" s="7">
        <f>O35-U35</f>
        <v/>
      </c>
      <c r="X35" s="7" t="n">
        <v>0</v>
      </c>
      <c r="Y35" s="7" t="n">
        <v>0</v>
      </c>
      <c r="Z35" s="7" t="n">
        <v>0</v>
      </c>
      <c r="AA35" s="7" t="n">
        <v>0</v>
      </c>
      <c r="AB35" s="7" t="n">
        <v>0</v>
      </c>
      <c r="AC35" s="7" t="n">
        <v>0</v>
      </c>
      <c r="AD35" s="7" t="n">
        <v>3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3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1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1005.083333333333</v>
      </c>
      <c r="BQ35" s="7">
        <f>BO35/30*30</f>
        <v/>
      </c>
      <c r="BR35" s="7">
        <f>IFERROR(BL35/BE35,0)</f>
        <v/>
      </c>
    </row>
    <row r="36">
      <c r="A36" s="6" t="n">
        <v>26</v>
      </c>
      <c r="B36" s="6" t="inlineStr">
        <is>
          <t>2026-02-01</t>
        </is>
      </c>
      <c r="C36" s="6" t="inlineStr">
        <is>
          <t>ПТ</t>
        </is>
      </c>
      <c r="D36" s="6" t="inlineStr">
        <is>
          <t>Федоров Александр Максимович</t>
        </is>
      </c>
      <c r="E36" s="7" t="n">
        <v>33785</v>
      </c>
      <c r="F36" s="7" t="n">
        <v>32</v>
      </c>
      <c r="G36" s="7" t="n">
        <v>0</v>
      </c>
      <c r="H36" s="7" t="n">
        <v>0</v>
      </c>
      <c r="I36" s="7" t="n">
        <v>1</v>
      </c>
      <c r="J36" s="7" t="n">
        <v>31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30864</v>
      </c>
      <c r="P36" s="7" t="n">
        <v>30</v>
      </c>
      <c r="Q36" s="7" t="n">
        <v>0</v>
      </c>
      <c r="R36" s="7" t="n">
        <v>0</v>
      </c>
      <c r="S36" s="7" t="n">
        <v>1</v>
      </c>
      <c r="T36" s="7" t="n">
        <v>31</v>
      </c>
      <c r="U36" s="7">
        <f>ROUND(T36*BP36/100,0)*100</f>
        <v/>
      </c>
      <c r="V36" s="7" t="n">
        <v>0</v>
      </c>
      <c r="W36" s="7">
        <f>O36-U36</f>
        <v/>
      </c>
      <c r="X36" s="7" t="n">
        <v>2</v>
      </c>
      <c r="Y36" s="7" t="n">
        <v>21432.5</v>
      </c>
      <c r="Z36" s="7" t="n">
        <v>21</v>
      </c>
      <c r="AA36" s="7" t="n">
        <v>0</v>
      </c>
      <c r="AB36" s="7" t="n">
        <v>0</v>
      </c>
      <c r="AC36" s="7" t="n">
        <v>1</v>
      </c>
      <c r="AD36" s="7" t="n">
        <v>31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2</v>
      </c>
      <c r="AI36" s="7" t="n">
        <v>32614</v>
      </c>
      <c r="AJ36" s="7" t="n">
        <v>31</v>
      </c>
      <c r="AK36" s="7" t="n">
        <v>0</v>
      </c>
      <c r="AL36" s="7" t="n">
        <v>0</v>
      </c>
      <c r="AM36" s="7" t="n">
        <v>0</v>
      </c>
      <c r="AN36" s="7" t="n">
        <v>31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2</v>
      </c>
      <c r="AS36" s="7" t="n">
        <v>12554.5</v>
      </c>
      <c r="AT36" s="7" t="n">
        <v>12</v>
      </c>
      <c r="AU36" s="7" t="n">
        <v>0</v>
      </c>
      <c r="AV36" s="7" t="n">
        <v>0</v>
      </c>
      <c r="AW36" s="7" t="n">
        <v>0</v>
      </c>
      <c r="AX36" s="7" t="n">
        <v>9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1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1103.694173228346</v>
      </c>
      <c r="BQ36" s="7">
        <f>BO36/30*30</f>
        <v/>
      </c>
      <c r="BR36" s="7">
        <f>IFERROR(BL36/BE36,0)</f>
        <v/>
      </c>
    </row>
    <row r="37">
      <c r="A37" s="6" t="n">
        <v>27</v>
      </c>
      <c r="B37" s="6" t="inlineStr">
        <is>
          <t>2026-02-01</t>
        </is>
      </c>
      <c r="C37" s="6" t="inlineStr">
        <is>
          <t>ПТ</t>
        </is>
      </c>
      <c r="D37" s="6" t="inlineStr">
        <is>
          <t>Фофанов Сергей Анатольевич</t>
        </is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3</v>
      </c>
      <c r="J37" s="7" t="n">
        <v>0</v>
      </c>
      <c r="K37" s="7">
        <f>ROUND(J37*BP37/100,0)*100</f>
        <v/>
      </c>
      <c r="L37" s="7" t="n">
        <v>0</v>
      </c>
      <c r="M37" s="7">
        <f>E37-K37</f>
        <v/>
      </c>
      <c r="N37" s="7" t="n">
        <v>0</v>
      </c>
      <c r="O37" s="7" t="n">
        <v>0</v>
      </c>
      <c r="P37" s="7" t="n">
        <v>0</v>
      </c>
      <c r="Q37" s="7" t="n">
        <v>0</v>
      </c>
      <c r="R37" s="7" t="n">
        <v>0</v>
      </c>
      <c r="S37" s="7" t="n">
        <v>3</v>
      </c>
      <c r="T37" s="7" t="n">
        <v>0</v>
      </c>
      <c r="U37" s="7">
        <f>ROUND(T37*BP37/100,0)*100</f>
        <v/>
      </c>
      <c r="V37" s="7" t="n">
        <v>0</v>
      </c>
      <c r="W37" s="7">
        <f>O37-U37</f>
        <v/>
      </c>
      <c r="X37" s="7" t="n">
        <v>0</v>
      </c>
      <c r="Y37" s="7" t="n">
        <v>0</v>
      </c>
      <c r="Z37" s="7" t="n">
        <v>0</v>
      </c>
      <c r="AA37" s="7" t="n">
        <v>0</v>
      </c>
      <c r="AB37" s="7" t="n">
        <v>0</v>
      </c>
      <c r="AC37" s="7" t="n">
        <v>0</v>
      </c>
      <c r="AD37" s="7" t="n">
        <v>0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0</v>
      </c>
      <c r="AI37" s="7" t="n">
        <v>0</v>
      </c>
      <c r="AJ37" s="7" t="n">
        <v>0</v>
      </c>
      <c r="AK37" s="7" t="n">
        <v>0</v>
      </c>
      <c r="AL37" s="7" t="n">
        <v>0</v>
      </c>
      <c r="AM37" s="7" t="n">
        <v>0</v>
      </c>
      <c r="AN37" s="7" t="n">
        <v>0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0</v>
      </c>
      <c r="AS37" s="7" t="n">
        <v>0</v>
      </c>
      <c r="AT37" s="7" t="n">
        <v>0</v>
      </c>
      <c r="AU37" s="7" t="n">
        <v>0</v>
      </c>
      <c r="AV37" s="7" t="n">
        <v>0</v>
      </c>
      <c r="AW37" s="7" t="n">
        <v>0</v>
      </c>
      <c r="AX37" s="7" t="n">
        <v>0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0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0</v>
      </c>
      <c r="BQ37" s="7">
        <f>BO37/30*30</f>
        <v/>
      </c>
      <c r="BR37" s="7">
        <f>IFERROR(BL37/BE37,0)</f>
        <v/>
      </c>
    </row>
    <row r="38">
      <c r="A38" s="6" t="n">
        <v>28</v>
      </c>
      <c r="B38" s="6" t="inlineStr">
        <is>
          <t>2026-02-01</t>
        </is>
      </c>
      <c r="C38" s="6" t="inlineStr">
        <is>
          <t>ПТ</t>
        </is>
      </c>
      <c r="D38" s="6" t="inlineStr">
        <is>
          <t>Шаймухаметова Гулина Флусовна</t>
        </is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7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0</v>
      </c>
      <c r="P38" s="7" t="n">
        <v>0</v>
      </c>
      <c r="Q38" s="7" t="n">
        <v>0</v>
      </c>
      <c r="R38" s="7" t="n">
        <v>0</v>
      </c>
      <c r="S38" s="7" t="n">
        <v>0</v>
      </c>
      <c r="T38" s="7" t="n">
        <v>7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2058</v>
      </c>
      <c r="Z38" s="7" t="n">
        <v>2</v>
      </c>
      <c r="AA38" s="7" t="n">
        <v>0</v>
      </c>
      <c r="AB38" s="7" t="n">
        <v>0</v>
      </c>
      <c r="AC38" s="7" t="n">
        <v>7</v>
      </c>
      <c r="AD38" s="7" t="n">
        <v>7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7371</v>
      </c>
      <c r="AJ38" s="7" t="n">
        <v>7</v>
      </c>
      <c r="AK38" s="7" t="n">
        <v>0</v>
      </c>
      <c r="AL38" s="7" t="n">
        <v>0</v>
      </c>
      <c r="AM38" s="7" t="n">
        <v>7</v>
      </c>
      <c r="AN38" s="7" t="n">
        <v>7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3255</v>
      </c>
      <c r="AT38" s="7" t="n">
        <v>3</v>
      </c>
      <c r="AU38" s="7" t="n">
        <v>0</v>
      </c>
      <c r="AV38" s="7" t="n">
        <v>0</v>
      </c>
      <c r="AW38" s="7" t="n">
        <v>3</v>
      </c>
      <c r="AX38" s="7" t="n">
        <v>2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437.9310344827586</v>
      </c>
      <c r="BQ38" s="7">
        <f>BO38/30*30</f>
        <v/>
      </c>
      <c r="BR38" s="7">
        <f>IFERROR(BL38/BE38,0)</f>
        <v/>
      </c>
    </row>
    <row r="39">
      <c r="A39" s="6" t="n">
        <v>29</v>
      </c>
      <c r="B39" s="6" t="inlineStr">
        <is>
          <t>2026-02-01</t>
        </is>
      </c>
      <c r="C39" s="6" t="inlineStr">
        <is>
          <t>ПТ</t>
        </is>
      </c>
      <c r="D39" s="6" t="inlineStr">
        <is>
          <t>Шамшурин Данил Алексеевич</t>
        </is>
      </c>
      <c r="E39" s="7" t="n">
        <v>0</v>
      </c>
      <c r="F39" s="7" t="n">
        <v>0</v>
      </c>
      <c r="G39" s="7" t="n">
        <v>0</v>
      </c>
      <c r="H39" s="7" t="n">
        <v>0</v>
      </c>
      <c r="I39" s="7" t="n">
        <v>0</v>
      </c>
      <c r="J39" s="7" t="n">
        <v>4</v>
      </c>
      <c r="K39" s="7">
        <f>ROUND(J39*BP39/100,0)*100</f>
        <v/>
      </c>
      <c r="L39" s="7" t="n">
        <v>0</v>
      </c>
      <c r="M39" s="7">
        <f>E39-K39</f>
        <v/>
      </c>
      <c r="N39" s="7" t="n">
        <v>0</v>
      </c>
      <c r="O39" s="7" t="n">
        <v>0</v>
      </c>
      <c r="P39" s="7" t="n">
        <v>0</v>
      </c>
      <c r="Q39" s="7" t="n">
        <v>0</v>
      </c>
      <c r="R39" s="7" t="n">
        <v>0</v>
      </c>
      <c r="S39" s="7" t="n">
        <v>0</v>
      </c>
      <c r="T39" s="7" t="n">
        <v>4</v>
      </c>
      <c r="U39" s="7">
        <f>ROUND(T39*BP39/100,0)*100</f>
        <v/>
      </c>
      <c r="V39" s="7" t="n">
        <v>0</v>
      </c>
      <c r="W39" s="7">
        <f>O39-U39</f>
        <v/>
      </c>
      <c r="X39" s="7" t="n">
        <v>0</v>
      </c>
      <c r="Y39" s="7" t="n">
        <v>0</v>
      </c>
      <c r="Z39" s="7" t="n">
        <v>0</v>
      </c>
      <c r="AA39" s="7" t="n">
        <v>0</v>
      </c>
      <c r="AB39" s="7" t="n">
        <v>0</v>
      </c>
      <c r="AC39" s="7" t="n">
        <v>4</v>
      </c>
      <c r="AD39" s="7" t="n">
        <v>4</v>
      </c>
      <c r="AE39" s="7">
        <f>ROUND(AD39*BP39/100,0)*100</f>
        <v/>
      </c>
      <c r="AF39" s="7" t="n">
        <v>0</v>
      </c>
      <c r="AG39" s="7">
        <f>Y39-AE39</f>
        <v/>
      </c>
      <c r="AH39" s="7" t="n">
        <v>0</v>
      </c>
      <c r="AI39" s="7" t="n">
        <v>3375</v>
      </c>
      <c r="AJ39" s="7" t="n">
        <v>3</v>
      </c>
      <c r="AK39" s="7" t="n">
        <v>0</v>
      </c>
      <c r="AL39" s="7" t="n">
        <v>0</v>
      </c>
      <c r="AM39" s="7" t="n">
        <v>7</v>
      </c>
      <c r="AN39" s="7" t="n">
        <v>4</v>
      </c>
      <c r="AO39" s="7">
        <f>ROUND(AN39*BP39/100,0)*100</f>
        <v/>
      </c>
      <c r="AP39" s="7" t="n">
        <v>0</v>
      </c>
      <c r="AQ39" s="7">
        <f>AI39-AO39</f>
        <v/>
      </c>
      <c r="AR39" s="7" t="n">
        <v>0</v>
      </c>
      <c r="AS39" s="7" t="n">
        <v>1230</v>
      </c>
      <c r="AT39" s="7" t="n">
        <v>1</v>
      </c>
      <c r="AU39" s="7" t="n">
        <v>0</v>
      </c>
      <c r="AV39" s="7" t="n">
        <v>0</v>
      </c>
      <c r="AW39" s="7" t="n">
        <v>3</v>
      </c>
      <c r="AX39" s="7" t="n">
        <v>1</v>
      </c>
      <c r="AY39" s="7">
        <f>ROUND(AX39*BP39/100,0)*100</f>
        <v/>
      </c>
      <c r="AZ39" s="7" t="n">
        <v>0</v>
      </c>
      <c r="BA39" s="7">
        <f>AS39-AY39</f>
        <v/>
      </c>
      <c r="BB39" s="7" t="n">
        <v>0</v>
      </c>
      <c r="BC39" s="6" t="n"/>
      <c r="BD39" s="7">
        <f>SUM(J39,T39,AD39,AN39,AX39)</f>
        <v/>
      </c>
      <c r="BE39" s="7">
        <f>SUM(F39,P39,Z39,AJ39,AT39)</f>
        <v/>
      </c>
      <c r="BF39" s="7">
        <f>SUM(N39,X39,AH39,AR39,BB39)</f>
        <v/>
      </c>
      <c r="BG39" s="7">
        <f>SUM(L39,V39,AF39,AP39,AZ39)</f>
        <v/>
      </c>
      <c r="BH39" s="7">
        <f>SUM(I39,S39,AC39,AM39,AW39)</f>
        <v/>
      </c>
      <c r="BI39" s="7" t="n">
        <v>0</v>
      </c>
      <c r="BJ39" s="7">
        <f>SUM(H39,R39,AB39,AL39,AV39)</f>
        <v/>
      </c>
      <c r="BK39" s="7">
        <f>SUM(K39,U39,AE39,AO39,AY39)</f>
        <v/>
      </c>
      <c r="BL39" s="7">
        <f>SUM(E39,O39,Y39,AI39,AS39)</f>
        <v/>
      </c>
      <c r="BM39" s="7">
        <f>SUM(G39,Q39,AA39,AK39,AU39)</f>
        <v/>
      </c>
      <c r="BN39" s="7" t="n">
        <v>0</v>
      </c>
      <c r="BO39" s="7">
        <f>BL39+BM39+BN39</f>
        <v/>
      </c>
      <c r="BP39" s="7" t="n">
        <v>255.5555555555555</v>
      </c>
      <c r="BQ39" s="7">
        <f>BO39/30*30</f>
        <v/>
      </c>
      <c r="BR39" s="7">
        <f>IFERROR(BL39/BE39,0)</f>
        <v/>
      </c>
    </row>
    <row r="40">
      <c r="A40" s="6" t="n">
        <v>30</v>
      </c>
      <c r="B40" s="6" t="inlineStr">
        <is>
          <t>2026-02-01</t>
        </is>
      </c>
      <c r="C40" s="6" t="inlineStr">
        <is>
          <t>ПТ</t>
        </is>
      </c>
      <c r="D40" s="6" t="inlineStr">
        <is>
          <t>Шамшурина Наталья Александровна</t>
        </is>
      </c>
      <c r="E40" s="7" t="n">
        <v>26336.5</v>
      </c>
      <c r="F40" s="7" t="n">
        <v>19</v>
      </c>
      <c r="G40" s="7" t="n">
        <v>0</v>
      </c>
      <c r="H40" s="7" t="n">
        <v>0</v>
      </c>
      <c r="I40" s="7" t="n">
        <v>0</v>
      </c>
      <c r="J40" s="7" t="n">
        <v>25</v>
      </c>
      <c r="K40" s="7">
        <f>ROUND(J40*BP40/100,0)*100</f>
        <v/>
      </c>
      <c r="L40" s="7" t="n">
        <v>0</v>
      </c>
      <c r="M40" s="7">
        <f>E40-K40</f>
        <v/>
      </c>
      <c r="N40" s="7" t="n">
        <v>5</v>
      </c>
      <c r="O40" s="7" t="n">
        <v>26145.3</v>
      </c>
      <c r="P40" s="7" t="n">
        <v>21</v>
      </c>
      <c r="Q40" s="7" t="n">
        <v>0</v>
      </c>
      <c r="R40" s="7" t="n">
        <v>0</v>
      </c>
      <c r="S40" s="7" t="n">
        <v>2</v>
      </c>
      <c r="T40" s="7" t="n">
        <v>25</v>
      </c>
      <c r="U40" s="7">
        <f>ROUND(T40*BP40/100,0)*100</f>
        <v/>
      </c>
      <c r="V40" s="7" t="n">
        <v>0</v>
      </c>
      <c r="W40" s="7">
        <f>O40-U40</f>
        <v/>
      </c>
      <c r="X40" s="7" t="n">
        <v>5</v>
      </c>
      <c r="Y40" s="7" t="n">
        <v>27746.7</v>
      </c>
      <c r="Z40" s="7" t="n">
        <v>21</v>
      </c>
      <c r="AA40" s="7" t="n">
        <v>0</v>
      </c>
      <c r="AB40" s="7" t="n">
        <v>0</v>
      </c>
      <c r="AC40" s="7" t="n">
        <v>0</v>
      </c>
      <c r="AD40" s="7" t="n">
        <v>25</v>
      </c>
      <c r="AE40" s="7">
        <f>ROUND(AD40*BP40/100,0)*100</f>
        <v/>
      </c>
      <c r="AF40" s="7" t="n">
        <v>0</v>
      </c>
      <c r="AG40" s="7">
        <f>Y40-AE40</f>
        <v/>
      </c>
      <c r="AH40" s="7" t="n">
        <v>5</v>
      </c>
      <c r="AI40" s="7" t="n">
        <v>30799.1</v>
      </c>
      <c r="AJ40" s="7" t="n">
        <v>23</v>
      </c>
      <c r="AK40" s="7" t="n">
        <v>0</v>
      </c>
      <c r="AL40" s="7" t="n">
        <v>0</v>
      </c>
      <c r="AM40" s="7" t="n">
        <v>1</v>
      </c>
      <c r="AN40" s="7" t="n">
        <v>25</v>
      </c>
      <c r="AO40" s="7">
        <f>ROUND(AN40*BP40/100,0)*100</f>
        <v/>
      </c>
      <c r="AP40" s="7" t="n">
        <v>0</v>
      </c>
      <c r="AQ40" s="7">
        <f>AI40-AO40</f>
        <v/>
      </c>
      <c r="AR40" s="7" t="n">
        <v>7</v>
      </c>
      <c r="AS40" s="7" t="n">
        <v>10301.9</v>
      </c>
      <c r="AT40" s="7" t="n">
        <v>8</v>
      </c>
      <c r="AU40" s="7" t="n">
        <v>0</v>
      </c>
      <c r="AV40" s="7" t="n">
        <v>0</v>
      </c>
      <c r="AW40" s="7" t="n">
        <v>1</v>
      </c>
      <c r="AX40" s="7" t="n">
        <v>7</v>
      </c>
      <c r="AY40" s="7">
        <f>ROUND(AX40*BP40/100,0)*100</f>
        <v/>
      </c>
      <c r="AZ40" s="7" t="n">
        <v>0</v>
      </c>
      <c r="BA40" s="7">
        <f>AS40-AY40</f>
        <v/>
      </c>
      <c r="BB40" s="7" t="n">
        <v>2</v>
      </c>
      <c r="BC40" s="6" t="n"/>
      <c r="BD40" s="7">
        <f>SUM(J40,T40,AD40,AN40,AX40)</f>
        <v/>
      </c>
      <c r="BE40" s="7">
        <f>SUM(F40,P40,Z40,AJ40,AT40)</f>
        <v/>
      </c>
      <c r="BF40" s="7">
        <f>SUM(N40,X40,AH40,AR40,BB40)</f>
        <v/>
      </c>
      <c r="BG40" s="7">
        <f>SUM(L40,V40,AF40,AP40,AZ40)</f>
        <v/>
      </c>
      <c r="BH40" s="7">
        <f>SUM(I40,S40,AC40,AM40,AW40)</f>
        <v/>
      </c>
      <c r="BI40" s="7" t="n">
        <v>0</v>
      </c>
      <c r="BJ40" s="7">
        <f>SUM(H40,R40,AB40,AL40,AV40)</f>
        <v/>
      </c>
      <c r="BK40" s="7">
        <f>SUM(K40,U40,AE40,AO40,AY40)</f>
        <v/>
      </c>
      <c r="BL40" s="7">
        <f>SUM(E40,O40,Y40,AI40,AS40)</f>
        <v/>
      </c>
      <c r="BM40" s="7">
        <f>SUM(G40,Q40,AA40,AK40,AU40)</f>
        <v/>
      </c>
      <c r="BN40" s="7" t="n">
        <v>0</v>
      </c>
      <c r="BO40" s="7">
        <f>BL40+BM40+BN40</f>
        <v/>
      </c>
      <c r="BP40" s="7" t="n">
        <v>1415.824742268041</v>
      </c>
      <c r="BQ40" s="7">
        <f>BO40/30*30</f>
        <v/>
      </c>
      <c r="BR40" s="7">
        <f>IFERROR(BL40/BE40,0)</f>
        <v/>
      </c>
    </row>
    <row r="41">
      <c r="A41" s="6" t="n">
        <v>31</v>
      </c>
      <c r="B41" s="6" t="inlineStr">
        <is>
          <t>2026-02-01</t>
        </is>
      </c>
      <c r="C41" s="6" t="inlineStr">
        <is>
          <t>ПТ</t>
        </is>
      </c>
      <c r="D41" s="6" t="inlineStr">
        <is>
          <t>Шитова Татьяна Петровна</t>
        </is>
      </c>
      <c r="E41" s="7" t="n">
        <v>5657.5</v>
      </c>
      <c r="F41" s="7" t="n">
        <v>5</v>
      </c>
      <c r="G41" s="7" t="n">
        <v>0</v>
      </c>
      <c r="H41" s="7" t="n">
        <v>0</v>
      </c>
      <c r="I41" s="7" t="n">
        <v>0</v>
      </c>
      <c r="J41" s="7" t="n">
        <v>10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3278</v>
      </c>
      <c r="P41" s="7" t="n">
        <v>3</v>
      </c>
      <c r="Q41" s="7" t="n">
        <v>0</v>
      </c>
      <c r="R41" s="7" t="n">
        <v>0</v>
      </c>
      <c r="S41" s="7" t="n">
        <v>0</v>
      </c>
      <c r="T41" s="7" t="n">
        <v>10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5473.5</v>
      </c>
      <c r="Z41" s="7" t="n">
        <v>5</v>
      </c>
      <c r="AA41" s="7" t="n">
        <v>0</v>
      </c>
      <c r="AB41" s="7" t="n">
        <v>0</v>
      </c>
      <c r="AC41" s="7" t="n">
        <v>0</v>
      </c>
      <c r="AD41" s="7" t="n">
        <v>10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6371</v>
      </c>
      <c r="AJ41" s="7" t="n">
        <v>6</v>
      </c>
      <c r="AK41" s="7" t="n">
        <v>0</v>
      </c>
      <c r="AL41" s="7" t="n">
        <v>0</v>
      </c>
      <c r="AM41" s="7" t="n">
        <v>0</v>
      </c>
      <c r="AN41" s="7" t="n">
        <v>10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4655.5</v>
      </c>
      <c r="AT41" s="7" t="n">
        <v>4</v>
      </c>
      <c r="AU41" s="7" t="n">
        <v>0</v>
      </c>
      <c r="AV41" s="7" t="n">
        <v>0</v>
      </c>
      <c r="AW41" s="7" t="n">
        <v>0</v>
      </c>
      <c r="AX41" s="7" t="n">
        <v>3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975.1571428571428</v>
      </c>
      <c r="BQ41" s="7">
        <f>BO41/30*30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ТЗ</t>
        </is>
      </c>
      <c r="E42" s="9">
        <f>SUM(E20:E41)</f>
        <v/>
      </c>
      <c r="F42" s="9">
        <f>SUM(F20:F41)</f>
        <v/>
      </c>
      <c r="G42" s="9">
        <f>SUM(G20:G41)</f>
        <v/>
      </c>
      <c r="H42" s="9">
        <f>SUM(H20:H41)</f>
        <v/>
      </c>
      <c r="I42" s="9">
        <f>SUM(I20:I41)</f>
        <v/>
      </c>
      <c r="J42" s="9">
        <f>SUM(J20:J41)</f>
        <v/>
      </c>
      <c r="K42" s="9">
        <f>SUM(K20:K41)</f>
        <v/>
      </c>
      <c r="L42" s="9">
        <f>SUM(L20:L41)</f>
        <v/>
      </c>
      <c r="M42" s="9">
        <f>SUM(M20:M41)</f>
        <v/>
      </c>
      <c r="N42" s="9">
        <f>SUM(N20:N41)</f>
        <v/>
      </c>
      <c r="O42" s="9">
        <f>SUM(O20:O41)</f>
        <v/>
      </c>
      <c r="P42" s="9">
        <f>SUM(P20:P41)</f>
        <v/>
      </c>
      <c r="Q42" s="9">
        <f>SUM(Q20:Q41)</f>
        <v/>
      </c>
      <c r="R42" s="9">
        <f>SUM(R20:R41)</f>
        <v/>
      </c>
      <c r="S42" s="9">
        <f>SUM(S20:S41)</f>
        <v/>
      </c>
      <c r="T42" s="9">
        <f>SUM(T20:T41)</f>
        <v/>
      </c>
      <c r="U42" s="9">
        <f>SUM(U20:U41)</f>
        <v/>
      </c>
      <c r="V42" s="9">
        <f>SUM(V20:V41)</f>
        <v/>
      </c>
      <c r="W42" s="9">
        <f>SUM(W20:W41)</f>
        <v/>
      </c>
      <c r="X42" s="9">
        <f>SUM(X20:X41)</f>
        <v/>
      </c>
      <c r="Y42" s="9">
        <f>SUM(Y20:Y41)</f>
        <v/>
      </c>
      <c r="Z42" s="9">
        <f>SUM(Z20:Z41)</f>
        <v/>
      </c>
      <c r="AA42" s="9">
        <f>SUM(AA20:AA41)</f>
        <v/>
      </c>
      <c r="AB42" s="9">
        <f>SUM(AB20:AB41)</f>
        <v/>
      </c>
      <c r="AC42" s="9">
        <f>SUM(AC20:AC41)</f>
        <v/>
      </c>
      <c r="AD42" s="9">
        <f>SUM(AD20:AD41)</f>
        <v/>
      </c>
      <c r="AE42" s="9">
        <f>SUM(AE20:AE41)</f>
        <v/>
      </c>
      <c r="AF42" s="9">
        <f>SUM(AF20:AF41)</f>
        <v/>
      </c>
      <c r="AG42" s="9">
        <f>SUM(AG20:AG41)</f>
        <v/>
      </c>
      <c r="AH42" s="9">
        <f>SUM(AH20:AH41)</f>
        <v/>
      </c>
      <c r="AI42" s="9">
        <f>SUM(AI20:AI41)</f>
        <v/>
      </c>
      <c r="AJ42" s="9">
        <f>SUM(AJ20:AJ41)</f>
        <v/>
      </c>
      <c r="AK42" s="9">
        <f>SUM(AK20:AK41)</f>
        <v/>
      </c>
      <c r="AL42" s="9">
        <f>SUM(AL20:AL41)</f>
        <v/>
      </c>
      <c r="AM42" s="9">
        <f>SUM(AM20:AM41)</f>
        <v/>
      </c>
      <c r="AN42" s="9">
        <f>SUM(AN20:AN41)</f>
        <v/>
      </c>
      <c r="AO42" s="9">
        <f>SUM(AO20:AO41)</f>
        <v/>
      </c>
      <c r="AP42" s="9">
        <f>SUM(AP20:AP41)</f>
        <v/>
      </c>
      <c r="AQ42" s="9">
        <f>SUM(AQ20:AQ41)</f>
        <v/>
      </c>
      <c r="AR42" s="9">
        <f>SUM(AR20:AR41)</f>
        <v/>
      </c>
      <c r="AS42" s="9">
        <f>SUM(AS20:AS41)</f>
        <v/>
      </c>
      <c r="AT42" s="9">
        <f>SUM(AT20:AT41)</f>
        <v/>
      </c>
      <c r="AU42" s="9">
        <f>SUM(AU20:AU41)</f>
        <v/>
      </c>
      <c r="AV42" s="9">
        <f>SUM(AV20:AV41)</f>
        <v/>
      </c>
      <c r="AW42" s="9">
        <f>SUM(AW20:AW41)</f>
        <v/>
      </c>
      <c r="AX42" s="9">
        <f>SUM(AX20:AX41)</f>
        <v/>
      </c>
      <c r="AY42" s="9">
        <f>SUM(AY20:AY41)</f>
        <v/>
      </c>
      <c r="AZ42" s="9">
        <f>SUM(AZ20:AZ41)</f>
        <v/>
      </c>
      <c r="BA42" s="9">
        <f>SUM(BA20:BA41)</f>
        <v/>
      </c>
      <c r="BB42" s="9">
        <f>SUM(BB20:BB41)</f>
        <v/>
      </c>
      <c r="BC42" s="9">
        <f>SUM(BC20:BC41)</f>
        <v/>
      </c>
      <c r="BD42" s="9">
        <f>SUM(BD20:BD41)</f>
        <v/>
      </c>
      <c r="BE42" s="9">
        <f>SUM(BE20:BE41)</f>
        <v/>
      </c>
      <c r="BF42" s="9">
        <f>SUM(BF20:BF41)</f>
        <v/>
      </c>
      <c r="BG42" s="9">
        <f>SUM(BG20:BG41)</f>
        <v/>
      </c>
      <c r="BH42" s="9">
        <f>SUM(BH20:BH41)</f>
        <v/>
      </c>
      <c r="BI42" s="9">
        <f>SUM(BI20:BI41)</f>
        <v/>
      </c>
      <c r="BJ42" s="9">
        <f>SUM(BJ20:BJ41)</f>
        <v/>
      </c>
      <c r="BK42" s="9">
        <f>SUM(BK20:BK41)</f>
        <v/>
      </c>
      <c r="BL42" s="9">
        <f>SUM(BL20:BL41)</f>
        <v/>
      </c>
      <c r="BM42" s="9">
        <f>SUM(BM20:BM41)</f>
        <v/>
      </c>
      <c r="BN42" s="9">
        <f>SUM(BN20:BN41)</f>
        <v/>
      </c>
      <c r="BO42" s="9">
        <f>SUM(BO20:BO41)</f>
        <v/>
      </c>
      <c r="BP42" s="9">
        <f>IFERROR(BK42/BD42,0)</f>
        <v/>
      </c>
      <c r="BQ42" s="9">
        <f>BO42/30*30</f>
        <v/>
      </c>
      <c r="BR42" s="9">
        <f>IFERROR(BL42/BE42,0)</f>
        <v/>
      </c>
    </row>
    <row r="44">
      <c r="A44" s="5" t="n"/>
      <c r="B44" s="5" t="n"/>
      <c r="C44" s="5" t="n"/>
      <c r="D44" s="5" t="inlineStr">
        <is>
          <t>ГРУППОВЫЕ ПРОГРАММЫ</t>
        </is>
      </c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  <c r="BF44" s="5" t="n"/>
      <c r="BG44" s="5" t="n"/>
      <c r="BH44" s="5" t="n"/>
      <c r="BI44" s="5" t="n"/>
      <c r="BJ44" s="5" t="n"/>
      <c r="BK44" s="5" t="n"/>
      <c r="BL44" s="5" t="n"/>
      <c r="BM44" s="5" t="n"/>
      <c r="BN44" s="5" t="n"/>
      <c r="BO44" s="5" t="n"/>
      <c r="BP44" s="5" t="n"/>
      <c r="BQ44" s="5" t="n"/>
      <c r="BR44" s="5" t="n"/>
    </row>
    <row r="45">
      <c r="A45" s="4" t="inlineStr">
        <is>
          <t>№</t>
        </is>
      </c>
      <c r="B45" s="4" t="inlineStr">
        <is>
          <t>Дата начала</t>
        </is>
      </c>
      <c r="C45" s="4" t="inlineStr">
        <is>
          <t>Статус</t>
        </is>
      </c>
      <c r="D45" s="4" t="inlineStr">
        <is>
          <t>ФИО</t>
        </is>
      </c>
      <c r="E45" s="4" t="inlineStr">
        <is>
          <t>Факт $ из 1С</t>
        </is>
      </c>
      <c r="F45" s="4" t="inlineStr">
        <is>
          <t>Факт ПТ</t>
        </is>
      </c>
      <c r="G45" s="4" t="inlineStr">
        <is>
          <t>Факт $ МГ/секции</t>
        </is>
      </c>
      <c r="H45" s="4" t="inlineStr">
        <is>
          <t>Факт МГ/секции</t>
        </is>
      </c>
      <c r="I45" s="4" t="inlineStr">
        <is>
          <t>Факт ВПТ</t>
        </is>
      </c>
      <c r="J45" s="4" t="inlineStr">
        <is>
          <t>Тех. задание ПТ</t>
        </is>
      </c>
      <c r="K45" s="4" t="inlineStr">
        <is>
          <t>Тех задание $</t>
        </is>
      </c>
      <c r="L45" s="4" t="inlineStr">
        <is>
          <t>Тех. задание ВПТ</t>
        </is>
      </c>
      <c r="M45" s="4" t="inlineStr">
        <is>
          <t>Разница ПТ $</t>
        </is>
      </c>
      <c r="N45" s="4" t="inlineStr">
        <is>
          <t>Факт СПЛИТ</t>
        </is>
      </c>
      <c r="O45" s="4" t="inlineStr">
        <is>
          <t>Факт $ из 1С</t>
        </is>
      </c>
      <c r="P45" s="4" t="inlineStr">
        <is>
          <t>Факт ПТ</t>
        </is>
      </c>
      <c r="Q45" s="4" t="inlineStr">
        <is>
          <t>Факт $ МГ/секции</t>
        </is>
      </c>
      <c r="R45" s="4" t="inlineStr">
        <is>
          <t>Факт МГ/секции</t>
        </is>
      </c>
      <c r="S45" s="4" t="inlineStr">
        <is>
          <t>Факт ВПТ</t>
        </is>
      </c>
      <c r="T45" s="4" t="inlineStr">
        <is>
          <t>Тех. задание ПТ</t>
        </is>
      </c>
      <c r="U45" s="4" t="inlineStr">
        <is>
          <t>Тех задание $</t>
        </is>
      </c>
      <c r="V45" s="4" t="inlineStr">
        <is>
          <t>Тех. задание ВПТ</t>
        </is>
      </c>
      <c r="W45" s="4" t="inlineStr">
        <is>
          <t>Разница ПТ $</t>
        </is>
      </c>
      <c r="X45" s="4" t="inlineStr">
        <is>
          <t>Факт СПЛИТ</t>
        </is>
      </c>
      <c r="Y45" s="4" t="inlineStr">
        <is>
          <t>Факт $ из 1С</t>
        </is>
      </c>
      <c r="Z45" s="4" t="inlineStr">
        <is>
          <t>Факт ПТ</t>
        </is>
      </c>
      <c r="AA45" s="4" t="inlineStr">
        <is>
          <t>Факт $ МГ/секции</t>
        </is>
      </c>
      <c r="AB45" s="4" t="inlineStr">
        <is>
          <t>Факт МГ/секции</t>
        </is>
      </c>
      <c r="AC45" s="4" t="inlineStr">
        <is>
          <t>Факт ВПТ</t>
        </is>
      </c>
      <c r="AD45" s="4" t="inlineStr">
        <is>
          <t>Тех. задание ПТ</t>
        </is>
      </c>
      <c r="AE45" s="4" t="inlineStr">
        <is>
          <t>Тех задание $</t>
        </is>
      </c>
      <c r="AF45" s="4" t="inlineStr">
        <is>
          <t>Тех. задание ВПТ</t>
        </is>
      </c>
      <c r="AG45" s="4" t="inlineStr">
        <is>
          <t>Разница ПТ $</t>
        </is>
      </c>
      <c r="AH45" s="4" t="inlineStr">
        <is>
          <t>Факт СПЛИТ</t>
        </is>
      </c>
      <c r="AI45" s="4" t="inlineStr">
        <is>
          <t>Факт $ из 1С</t>
        </is>
      </c>
      <c r="AJ45" s="4" t="inlineStr">
        <is>
          <t>Факт ПТ</t>
        </is>
      </c>
      <c r="AK45" s="4" t="inlineStr">
        <is>
          <t>Факт $ МГ/секции</t>
        </is>
      </c>
      <c r="AL45" s="4" t="inlineStr">
        <is>
          <t>Факт МГ/секции</t>
        </is>
      </c>
      <c r="AM45" s="4" t="inlineStr">
        <is>
          <t>Факт ВПТ</t>
        </is>
      </c>
      <c r="AN45" s="4" t="inlineStr">
        <is>
          <t>Тех. задание ПТ</t>
        </is>
      </c>
      <c r="AO45" s="4" t="inlineStr">
        <is>
          <t>Тех задание $</t>
        </is>
      </c>
      <c r="AP45" s="4" t="inlineStr">
        <is>
          <t>Тех. задание ВПТ</t>
        </is>
      </c>
      <c r="AQ45" s="4" t="inlineStr">
        <is>
          <t>Разница ПТ $</t>
        </is>
      </c>
      <c r="AR45" s="4" t="inlineStr">
        <is>
          <t>Факт СПЛИТ</t>
        </is>
      </c>
      <c r="AS45" s="4" t="inlineStr">
        <is>
          <t>Факт $ из 1С</t>
        </is>
      </c>
      <c r="AT45" s="4" t="inlineStr">
        <is>
          <t>Факт ПТ</t>
        </is>
      </c>
      <c r="AU45" s="4" t="inlineStr">
        <is>
          <t>Факт $ МГ/секции</t>
        </is>
      </c>
      <c r="AV45" s="4" t="inlineStr">
        <is>
          <t>Факт МГ/секции</t>
        </is>
      </c>
      <c r="AW45" s="4" t="inlineStr">
        <is>
          <t>Факт ВПТ</t>
        </is>
      </c>
      <c r="AX45" s="4" t="inlineStr">
        <is>
          <t>Тех. задание ПТ</t>
        </is>
      </c>
      <c r="AY45" s="4" t="inlineStr">
        <is>
          <t>Тех задание $</t>
        </is>
      </c>
      <c r="AZ45" s="4" t="inlineStr">
        <is>
          <t>Тех. задание ВПТ</t>
        </is>
      </c>
      <c r="BA45" s="4" t="inlineStr">
        <is>
          <t>Разница ПТ $</t>
        </is>
      </c>
      <c r="BB45" s="4" t="inlineStr">
        <is>
          <t>Факт СПЛИТ</t>
        </is>
      </c>
      <c r="BC45" s="4" t="inlineStr"/>
      <c r="BD45" s="4" t="inlineStr">
        <is>
          <t>Тех. задание ПТ</t>
        </is>
      </c>
      <c r="BE45" s="4" t="inlineStr">
        <is>
          <t>Факт ПТ</t>
        </is>
      </c>
      <c r="BF45" s="4" t="inlineStr">
        <is>
          <t>Факт СПЛИТ</t>
        </is>
      </c>
      <c r="BG45" s="4" t="inlineStr">
        <is>
          <t>Тех. задание ВПТ</t>
        </is>
      </c>
      <c r="BH45" s="4" t="inlineStr">
        <is>
          <t>Факт ВПТ</t>
        </is>
      </c>
      <c r="BI45" s="4" t="inlineStr">
        <is>
          <t>Тех. задание</t>
        </is>
      </c>
      <c r="BJ45" s="4" t="inlineStr">
        <is>
          <t>Факт</t>
        </is>
      </c>
      <c r="BK45" s="4" t="inlineStr">
        <is>
          <t>Тех задание $</t>
        </is>
      </c>
      <c r="BL45" s="4" t="inlineStr">
        <is>
          <t>Факт ПТ 1С $</t>
        </is>
      </c>
      <c r="BM45" s="4" t="inlineStr">
        <is>
          <t>Факт МГ/секции 1С $</t>
        </is>
      </c>
      <c r="BN45" s="4" t="inlineStr">
        <is>
          <t>Прочие услуги $</t>
        </is>
      </c>
      <c r="BO45" s="4" t="inlineStr">
        <is>
          <t>Факт общий $</t>
        </is>
      </c>
      <c r="BP45" s="4" t="inlineStr">
        <is>
          <t>Средняя стоимость ПТ прошлого месяца $</t>
        </is>
      </c>
      <c r="BQ45" s="4" t="inlineStr">
        <is>
          <t>Ранрейт $</t>
        </is>
      </c>
      <c r="BR45" s="4" t="inlineStr">
        <is>
          <t>Средняя стоимость ПТ на новый месяц</t>
        </is>
      </c>
    </row>
    <row r="46">
      <c r="A46" s="6" t="n">
        <v>32</v>
      </c>
      <c r="B46" s="6" t="inlineStr">
        <is>
          <t>2026-02-01</t>
        </is>
      </c>
      <c r="C46" s="6" t="inlineStr">
        <is>
          <t>ПТ</t>
        </is>
      </c>
      <c r="D46" s="6" t="inlineStr">
        <is>
          <t>Козлова Марина Валерьевна</t>
        </is>
      </c>
      <c r="E46" s="7" t="n">
        <v>1002.5</v>
      </c>
      <c r="F46" s="7" t="n">
        <v>1</v>
      </c>
      <c r="G46" s="7" t="n">
        <v>4552.5</v>
      </c>
      <c r="H46" s="7" t="n">
        <v>7</v>
      </c>
      <c r="I46" s="7" t="n">
        <v>0</v>
      </c>
      <c r="J46" s="7" t="n">
        <v>36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6783.5</v>
      </c>
      <c r="P46" s="7" t="n">
        <v>6</v>
      </c>
      <c r="Q46" s="7" t="n">
        <v>21450</v>
      </c>
      <c r="R46" s="7" t="n">
        <v>34</v>
      </c>
      <c r="S46" s="7" t="n">
        <v>0</v>
      </c>
      <c r="T46" s="7" t="n">
        <v>36</v>
      </c>
      <c r="U46" s="7">
        <f>ROUND(T46*BP46/100,0)*100</f>
        <v/>
      </c>
      <c r="V46" s="7" t="n">
        <v>0</v>
      </c>
      <c r="W46" s="7">
        <f>O46-U46</f>
        <v/>
      </c>
      <c r="X46" s="7" t="n">
        <v>1</v>
      </c>
      <c r="Y46" s="7" t="n">
        <v>5965.5</v>
      </c>
      <c r="Z46" s="7" t="n">
        <v>6</v>
      </c>
      <c r="AA46" s="7" t="n">
        <v>16313.75</v>
      </c>
      <c r="AB46" s="7" t="n">
        <v>25</v>
      </c>
      <c r="AC46" s="7" t="n">
        <v>2</v>
      </c>
      <c r="AD46" s="7" t="n">
        <v>36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2</v>
      </c>
      <c r="AI46" s="7" t="n">
        <v>7047.5</v>
      </c>
      <c r="AJ46" s="7" t="n">
        <v>6</v>
      </c>
      <c r="AK46" s="7" t="n">
        <v>17257.5</v>
      </c>
      <c r="AL46" s="7" t="n">
        <v>26</v>
      </c>
      <c r="AM46" s="7" t="n">
        <v>0</v>
      </c>
      <c r="AN46" s="7" t="n">
        <v>36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1</v>
      </c>
      <c r="AS46" s="7" t="n">
        <v>3690</v>
      </c>
      <c r="AT46" s="7" t="n">
        <v>3</v>
      </c>
      <c r="AU46" s="7" t="n">
        <v>2516.25</v>
      </c>
      <c r="AV46" s="7" t="n">
        <v>4</v>
      </c>
      <c r="AW46" s="7" t="n">
        <v>0</v>
      </c>
      <c r="AX46" s="7" t="n">
        <v>10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793.7418300653595</v>
      </c>
      <c r="BQ46" s="7">
        <f>BO46/30*30</f>
        <v/>
      </c>
      <c r="BR46" s="7">
        <f>IFERROR(BL46/BE46,0)</f>
        <v/>
      </c>
    </row>
    <row r="47">
      <c r="A47" s="6" t="n">
        <v>33</v>
      </c>
      <c r="B47" s="6" t="inlineStr">
        <is>
          <t>2026-02-01</t>
        </is>
      </c>
      <c r="C47" s="6" t="inlineStr">
        <is>
          <t>ПТ</t>
        </is>
      </c>
      <c r="D47" s="6" t="inlineStr">
        <is>
          <t>Перевощикова Анастасия Александровна</t>
        </is>
      </c>
      <c r="E47" s="7" t="n">
        <v>10742</v>
      </c>
      <c r="F47" s="7" t="n">
        <v>8</v>
      </c>
      <c r="G47" s="7" t="n">
        <v>7521.25</v>
      </c>
      <c r="H47" s="7" t="n">
        <v>10</v>
      </c>
      <c r="I47" s="7" t="n">
        <v>0</v>
      </c>
      <c r="J47" s="7" t="n">
        <v>14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12184.5</v>
      </c>
      <c r="P47" s="7" t="n">
        <v>9</v>
      </c>
      <c r="Q47" s="7" t="n">
        <v>2755</v>
      </c>
      <c r="R47" s="7" t="n">
        <v>4</v>
      </c>
      <c r="S47" s="7" t="n">
        <v>0</v>
      </c>
      <c r="T47" s="7" t="n">
        <v>14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13406.5</v>
      </c>
      <c r="Z47" s="7" t="n">
        <v>10</v>
      </c>
      <c r="AA47" s="7" t="n">
        <v>4253.75</v>
      </c>
      <c r="AB47" s="7" t="n">
        <v>6</v>
      </c>
      <c r="AC47" s="7" t="n">
        <v>0</v>
      </c>
      <c r="AD47" s="7" t="n">
        <v>14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7851.5</v>
      </c>
      <c r="AJ47" s="7" t="n">
        <v>6</v>
      </c>
      <c r="AK47" s="7" t="n">
        <v>3686.25</v>
      </c>
      <c r="AL47" s="7" t="n">
        <v>5</v>
      </c>
      <c r="AM47" s="7" t="n">
        <v>0</v>
      </c>
      <c r="AN47" s="7" t="n">
        <v>14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0</v>
      </c>
      <c r="AT47" s="7" t="n">
        <v>0</v>
      </c>
      <c r="AU47" s="7" t="n">
        <v>0</v>
      </c>
      <c r="AV47" s="7" t="n">
        <v>0</v>
      </c>
      <c r="AW47" s="7" t="n">
        <v>0</v>
      </c>
      <c r="AX47" s="7" t="n">
        <v>4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1007.666666666667</v>
      </c>
      <c r="BQ47" s="7">
        <f>BO47/30*30</f>
        <v/>
      </c>
      <c r="BR47" s="7">
        <f>IFERROR(BL47/BE47,0)</f>
        <v/>
      </c>
    </row>
    <row r="48">
      <c r="A48" s="6" t="n">
        <v>34</v>
      </c>
      <c r="B48" s="6" t="inlineStr">
        <is>
          <t>2026-02-01</t>
        </is>
      </c>
      <c r="C48" s="6" t="inlineStr">
        <is>
          <t>ПТ</t>
        </is>
      </c>
      <c r="D48" s="6" t="inlineStr">
        <is>
          <t>Перевощикова Марина Юрьевна</t>
        </is>
      </c>
      <c r="E48" s="7" t="n">
        <v>10890.5</v>
      </c>
      <c r="F48" s="7" t="n">
        <v>11</v>
      </c>
      <c r="G48" s="7" t="n">
        <v>0</v>
      </c>
      <c r="H48" s="7" t="n">
        <v>0</v>
      </c>
      <c r="I48" s="7" t="n">
        <v>1</v>
      </c>
      <c r="J48" s="7" t="n">
        <v>12</v>
      </c>
      <c r="K48" s="7">
        <f>ROUND(J48*BP48/100,0)*100</f>
        <v/>
      </c>
      <c r="L48" s="7" t="n">
        <v>0</v>
      </c>
      <c r="M48" s="7">
        <f>E48-K48</f>
        <v/>
      </c>
      <c r="N48" s="7" t="n">
        <v>0</v>
      </c>
      <c r="O48" s="7" t="n">
        <v>17440.34</v>
      </c>
      <c r="P48" s="7" t="n">
        <v>18</v>
      </c>
      <c r="Q48" s="7" t="n">
        <v>0</v>
      </c>
      <c r="R48" s="7" t="n">
        <v>0</v>
      </c>
      <c r="S48" s="7" t="n">
        <v>0</v>
      </c>
      <c r="T48" s="7" t="n">
        <v>12</v>
      </c>
      <c r="U48" s="7">
        <f>ROUND(T48*BP48/100,0)*100</f>
        <v/>
      </c>
      <c r="V48" s="7" t="n">
        <v>0</v>
      </c>
      <c r="W48" s="7">
        <f>O48-U48</f>
        <v/>
      </c>
      <c r="X48" s="7" t="n">
        <v>1</v>
      </c>
      <c r="Y48" s="7" t="n">
        <v>18514.17</v>
      </c>
      <c r="Z48" s="7" t="n">
        <v>17</v>
      </c>
      <c r="AA48" s="7" t="n">
        <v>0</v>
      </c>
      <c r="AB48" s="7" t="n">
        <v>0</v>
      </c>
      <c r="AC48" s="7" t="n">
        <v>0</v>
      </c>
      <c r="AD48" s="7" t="n">
        <v>12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0</v>
      </c>
      <c r="AI48" s="7" t="n">
        <v>14102.33</v>
      </c>
      <c r="AJ48" s="7" t="n">
        <v>13</v>
      </c>
      <c r="AK48" s="7" t="n">
        <v>0</v>
      </c>
      <c r="AL48" s="7" t="n">
        <v>0</v>
      </c>
      <c r="AM48" s="7" t="n">
        <v>0</v>
      </c>
      <c r="AN48" s="7" t="n">
        <v>12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0</v>
      </c>
      <c r="AS48" s="7" t="n">
        <v>6620</v>
      </c>
      <c r="AT48" s="7" t="n">
        <v>6</v>
      </c>
      <c r="AU48" s="7" t="n">
        <v>0</v>
      </c>
      <c r="AV48" s="7" t="n">
        <v>0</v>
      </c>
      <c r="AW48" s="7" t="n">
        <v>0</v>
      </c>
      <c r="AX48" s="7" t="n">
        <v>4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0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1063.058378378378</v>
      </c>
      <c r="BQ48" s="7">
        <f>BO48/30*30</f>
        <v/>
      </c>
      <c r="BR48" s="7">
        <f>IFERROR(BL48/BE48,0)</f>
        <v/>
      </c>
    </row>
    <row r="49">
      <c r="A49" s="6" t="n">
        <v>35</v>
      </c>
      <c r="B49" s="6" t="inlineStr">
        <is>
          <t>2026-02-01</t>
        </is>
      </c>
      <c r="C49" s="6" t="inlineStr">
        <is>
          <t>ПТ</t>
        </is>
      </c>
      <c r="D49" s="6" t="inlineStr">
        <is>
          <t>Сентябов Дмитрий Григорьевич</t>
        </is>
      </c>
      <c r="E49" s="7" t="n">
        <v>5170.5</v>
      </c>
      <c r="F49" s="7" t="n">
        <v>5</v>
      </c>
      <c r="G49" s="7" t="n">
        <v>0</v>
      </c>
      <c r="H49" s="7" t="n">
        <v>0</v>
      </c>
      <c r="I49" s="7" t="n">
        <v>1</v>
      </c>
      <c r="J49" s="7" t="n">
        <v>3</v>
      </c>
      <c r="K49" s="7">
        <f>ROUND(J49*BP49/100,0)*100</f>
        <v/>
      </c>
      <c r="L49" s="7" t="n">
        <v>0</v>
      </c>
      <c r="M49" s="7">
        <f>E49-K49</f>
        <v/>
      </c>
      <c r="N49" s="7" t="n">
        <v>0</v>
      </c>
      <c r="O49" s="7" t="n">
        <v>0</v>
      </c>
      <c r="P49" s="7" t="n">
        <v>0</v>
      </c>
      <c r="Q49" s="7" t="n">
        <v>0</v>
      </c>
      <c r="R49" s="7" t="n">
        <v>0</v>
      </c>
      <c r="S49" s="7" t="n">
        <v>0</v>
      </c>
      <c r="T49" s="7" t="n">
        <v>3</v>
      </c>
      <c r="U49" s="7">
        <f>ROUND(T49*BP49/100,0)*100</f>
        <v/>
      </c>
      <c r="V49" s="7" t="n">
        <v>0</v>
      </c>
      <c r="W49" s="7">
        <f>O49-U49</f>
        <v/>
      </c>
      <c r="X49" s="7" t="n">
        <v>0</v>
      </c>
      <c r="Y49" s="7" t="n">
        <v>0</v>
      </c>
      <c r="Z49" s="7" t="n">
        <v>0</v>
      </c>
      <c r="AA49" s="7" t="n">
        <v>0</v>
      </c>
      <c r="AB49" s="7" t="n">
        <v>0</v>
      </c>
      <c r="AC49" s="7" t="n">
        <v>1</v>
      </c>
      <c r="AD49" s="7" t="n">
        <v>3</v>
      </c>
      <c r="AE49" s="7">
        <f>ROUND(AD49*BP49/100,0)*100</f>
        <v/>
      </c>
      <c r="AF49" s="7" t="n">
        <v>0</v>
      </c>
      <c r="AG49" s="7">
        <f>Y49-AE49</f>
        <v/>
      </c>
      <c r="AH49" s="7" t="n">
        <v>0</v>
      </c>
      <c r="AI49" s="7" t="n">
        <v>1090</v>
      </c>
      <c r="AJ49" s="7" t="n">
        <v>1</v>
      </c>
      <c r="AK49" s="7" t="n">
        <v>0</v>
      </c>
      <c r="AL49" s="7" t="n">
        <v>0</v>
      </c>
      <c r="AM49" s="7" t="n">
        <v>0</v>
      </c>
      <c r="AN49" s="7" t="n">
        <v>3</v>
      </c>
      <c r="AO49" s="7">
        <f>ROUND(AN49*BP49/100,0)*100</f>
        <v/>
      </c>
      <c r="AP49" s="7" t="n">
        <v>0</v>
      </c>
      <c r="AQ49" s="7">
        <f>AI49-AO49</f>
        <v/>
      </c>
      <c r="AR49" s="7" t="n">
        <v>0</v>
      </c>
      <c r="AS49" s="7" t="n">
        <v>0</v>
      </c>
      <c r="AT49" s="7" t="n">
        <v>0</v>
      </c>
      <c r="AU49" s="7" t="n">
        <v>0</v>
      </c>
      <c r="AV49" s="7" t="n">
        <v>0</v>
      </c>
      <c r="AW49" s="7" t="n">
        <v>0</v>
      </c>
      <c r="AX49" s="7" t="n">
        <v>1</v>
      </c>
      <c r="AY49" s="7">
        <f>ROUND(AX49*BP49/100,0)*100</f>
        <v/>
      </c>
      <c r="AZ49" s="7" t="n">
        <v>0</v>
      </c>
      <c r="BA49" s="7">
        <f>AS49-AY49</f>
        <v/>
      </c>
      <c r="BB49" s="7" t="n">
        <v>0</v>
      </c>
      <c r="BC49" s="6" t="n"/>
      <c r="BD49" s="7">
        <f>SUM(J49,T49,AD49,AN49,AX49)</f>
        <v/>
      </c>
      <c r="BE49" s="7">
        <f>SUM(F49,P49,Z49,AJ49,AT49)</f>
        <v/>
      </c>
      <c r="BF49" s="7">
        <f>SUM(N49,X49,AH49,AR49,BB49)</f>
        <v/>
      </c>
      <c r="BG49" s="7">
        <f>SUM(L49,V49,AF49,AP49,AZ49)</f>
        <v/>
      </c>
      <c r="BH49" s="7">
        <f>SUM(I49,S49,AC49,AM49,AW49)</f>
        <v/>
      </c>
      <c r="BI49" s="7" t="n">
        <v>0</v>
      </c>
      <c r="BJ49" s="7">
        <f>SUM(H49,R49,AB49,AL49,AV49)</f>
        <v/>
      </c>
      <c r="BK49" s="7">
        <f>SUM(K49,U49,AE49,AO49,AY49)</f>
        <v/>
      </c>
      <c r="BL49" s="7">
        <f>SUM(E49,O49,Y49,AI49,AS49)</f>
        <v/>
      </c>
      <c r="BM49" s="7">
        <f>SUM(G49,Q49,AA49,AK49,AU49)</f>
        <v/>
      </c>
      <c r="BN49" s="7" t="n">
        <v>0</v>
      </c>
      <c r="BO49" s="7">
        <f>BL49+BM49+BN49</f>
        <v/>
      </c>
      <c r="BP49" s="7" t="n">
        <v>963.35</v>
      </c>
      <c r="BQ49" s="7">
        <f>BO49/30*30</f>
        <v/>
      </c>
      <c r="BR49" s="7">
        <f>IFERROR(BL49/BE49,0)</f>
        <v/>
      </c>
    </row>
    <row r="50">
      <c r="A50" s="6" t="n">
        <v>36</v>
      </c>
      <c r="B50" s="6" t="inlineStr">
        <is>
          <t>2026-02-01</t>
        </is>
      </c>
      <c r="C50" s="6" t="inlineStr">
        <is>
          <t>ПТ</t>
        </is>
      </c>
      <c r="D50" s="6" t="inlineStr">
        <is>
          <t>Смирнова Татьяна Ивановна</t>
        </is>
      </c>
      <c r="E50" s="7" t="n">
        <v>2975</v>
      </c>
      <c r="F50" s="7" t="n">
        <v>5</v>
      </c>
      <c r="G50" s="7" t="n">
        <v>0</v>
      </c>
      <c r="H50" s="7" t="n">
        <v>0</v>
      </c>
      <c r="I50" s="7" t="n">
        <v>1</v>
      </c>
      <c r="J50" s="7" t="n">
        <v>7</v>
      </c>
      <c r="K50" s="7">
        <f>ROUND(J50*BP50/100,0)*100</f>
        <v/>
      </c>
      <c r="L50" s="7" t="n">
        <v>0</v>
      </c>
      <c r="M50" s="7">
        <f>E50-K50</f>
        <v/>
      </c>
      <c r="N50" s="7" t="n">
        <v>0</v>
      </c>
      <c r="O50" s="7" t="n">
        <v>9712.5</v>
      </c>
      <c r="P50" s="7" t="n">
        <v>6</v>
      </c>
      <c r="Q50" s="7" t="n">
        <v>0</v>
      </c>
      <c r="R50" s="7" t="n">
        <v>0</v>
      </c>
      <c r="S50" s="7" t="n">
        <v>0</v>
      </c>
      <c r="T50" s="7" t="n">
        <v>7</v>
      </c>
      <c r="U50" s="7">
        <f>ROUND(T50*BP50/100,0)*100</f>
        <v/>
      </c>
      <c r="V50" s="7" t="n">
        <v>0</v>
      </c>
      <c r="W50" s="7">
        <f>O50-U50</f>
        <v/>
      </c>
      <c r="X50" s="7" t="n">
        <v>0</v>
      </c>
      <c r="Y50" s="7" t="n">
        <v>6343.75</v>
      </c>
      <c r="Z50" s="7" t="n">
        <v>4</v>
      </c>
      <c r="AA50" s="7" t="n">
        <v>0</v>
      </c>
      <c r="AB50" s="7" t="n">
        <v>0</v>
      </c>
      <c r="AC50" s="7" t="n">
        <v>0</v>
      </c>
      <c r="AD50" s="7" t="n">
        <v>7</v>
      </c>
      <c r="AE50" s="7">
        <f>ROUND(AD50*BP50/100,0)*100</f>
        <v/>
      </c>
      <c r="AF50" s="7" t="n">
        <v>0</v>
      </c>
      <c r="AG50" s="7">
        <f>Y50-AE50</f>
        <v/>
      </c>
      <c r="AH50" s="7" t="n">
        <v>0</v>
      </c>
      <c r="AI50" s="7" t="n">
        <v>7962.5</v>
      </c>
      <c r="AJ50" s="7" t="n">
        <v>5</v>
      </c>
      <c r="AK50" s="7" t="n">
        <v>0</v>
      </c>
      <c r="AL50" s="7" t="n">
        <v>0</v>
      </c>
      <c r="AM50" s="7" t="n">
        <v>0</v>
      </c>
      <c r="AN50" s="7" t="n">
        <v>7</v>
      </c>
      <c r="AO50" s="7">
        <f>ROUND(AN50*BP50/100,0)*100</f>
        <v/>
      </c>
      <c r="AP50" s="7" t="n">
        <v>0</v>
      </c>
      <c r="AQ50" s="7">
        <f>AI50-AO50</f>
        <v/>
      </c>
      <c r="AR50" s="7" t="n">
        <v>0</v>
      </c>
      <c r="AS50" s="7" t="n">
        <v>3106.25</v>
      </c>
      <c r="AT50" s="7" t="n">
        <v>2</v>
      </c>
      <c r="AU50" s="7" t="n">
        <v>0</v>
      </c>
      <c r="AV50" s="7" t="n">
        <v>0</v>
      </c>
      <c r="AW50" s="7" t="n">
        <v>0</v>
      </c>
      <c r="AX50" s="7" t="n">
        <v>2</v>
      </c>
      <c r="AY50" s="7">
        <f>ROUND(AX50*BP50/100,0)*100</f>
        <v/>
      </c>
      <c r="AZ50" s="7" t="n">
        <v>0</v>
      </c>
      <c r="BA50" s="7">
        <f>AS50-AY50</f>
        <v/>
      </c>
      <c r="BB50" s="7" t="n">
        <v>0</v>
      </c>
      <c r="BC50" s="6" t="n"/>
      <c r="BD50" s="7">
        <f>SUM(J50,T50,AD50,AN50,AX50)</f>
        <v/>
      </c>
      <c r="BE50" s="7">
        <f>SUM(F50,P50,Z50,AJ50,AT50)</f>
        <v/>
      </c>
      <c r="BF50" s="7">
        <f>SUM(N50,X50,AH50,AR50,BB50)</f>
        <v/>
      </c>
      <c r="BG50" s="7">
        <f>SUM(L50,V50,AF50,AP50,AZ50)</f>
        <v/>
      </c>
      <c r="BH50" s="7">
        <f>SUM(I50,S50,AC50,AM50,AW50)</f>
        <v/>
      </c>
      <c r="BI50" s="7" t="n">
        <v>0</v>
      </c>
      <c r="BJ50" s="7">
        <f>SUM(H50,R50,AB50,AL50,AV50)</f>
        <v/>
      </c>
      <c r="BK50" s="7">
        <f>SUM(K50,U50,AE50,AO50,AY50)</f>
        <v/>
      </c>
      <c r="BL50" s="7">
        <f>SUM(E50,O50,Y50,AI50,AS50)</f>
        <v/>
      </c>
      <c r="BM50" s="7">
        <f>SUM(G50,Q50,AA50,AK50,AU50)</f>
        <v/>
      </c>
      <c r="BN50" s="7" t="n">
        <v>0</v>
      </c>
      <c r="BO50" s="7">
        <f>BL50+BM50+BN50</f>
        <v/>
      </c>
      <c r="BP50" s="7" t="n">
        <v>811.1973684210526</v>
      </c>
      <c r="BQ50" s="7">
        <f>BO50/30*30</f>
        <v/>
      </c>
      <c r="BR50" s="7">
        <f>IFERROR(BL50/BE50,0)</f>
        <v/>
      </c>
    </row>
    <row r="51">
      <c r="A51" s="6" t="n">
        <v>37</v>
      </c>
      <c r="B51" s="6" t="inlineStr">
        <is>
          <t>2026-02-01</t>
        </is>
      </c>
      <c r="C51" s="6" t="inlineStr">
        <is>
          <t>ПТ</t>
        </is>
      </c>
      <c r="D51" s="6" t="inlineStr">
        <is>
          <t>Соболева Алена Сергеевна</t>
        </is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0</v>
      </c>
      <c r="K51" s="7">
        <f>ROUND(J51*BP51/100,0)*100</f>
        <v/>
      </c>
      <c r="L51" s="7" t="n">
        <v>0</v>
      </c>
      <c r="M51" s="7">
        <f>E51-K51</f>
        <v/>
      </c>
      <c r="N51" s="7" t="n">
        <v>0</v>
      </c>
      <c r="O51" s="7" t="n">
        <v>1230</v>
      </c>
      <c r="P51" s="7" t="n">
        <v>1</v>
      </c>
      <c r="Q51" s="7" t="n">
        <v>0</v>
      </c>
      <c r="R51" s="7" t="n">
        <v>0</v>
      </c>
      <c r="S51" s="7" t="n">
        <v>0</v>
      </c>
      <c r="T51" s="7" t="n">
        <v>0</v>
      </c>
      <c r="U51" s="7">
        <f>ROUND(T51*BP51/100,0)*100</f>
        <v/>
      </c>
      <c r="V51" s="7" t="n">
        <v>0</v>
      </c>
      <c r="W51" s="7">
        <f>O51-U51</f>
        <v/>
      </c>
      <c r="X51" s="7" t="n">
        <v>0</v>
      </c>
      <c r="Y51" s="7" t="n">
        <v>0</v>
      </c>
      <c r="Z51" s="7" t="n">
        <v>0</v>
      </c>
      <c r="AA51" s="7" t="n">
        <v>0</v>
      </c>
      <c r="AB51" s="7" t="n">
        <v>0</v>
      </c>
      <c r="AC51" s="7" t="n">
        <v>0</v>
      </c>
      <c r="AD51" s="7" t="n">
        <v>0</v>
      </c>
      <c r="AE51" s="7">
        <f>ROUND(AD51*BP51/100,0)*100</f>
        <v/>
      </c>
      <c r="AF51" s="7" t="n">
        <v>0</v>
      </c>
      <c r="AG51" s="7">
        <f>Y51-AE51</f>
        <v/>
      </c>
      <c r="AH51" s="7" t="n">
        <v>0</v>
      </c>
      <c r="AI51" s="7" t="n">
        <v>0</v>
      </c>
      <c r="AJ51" s="7" t="n">
        <v>0</v>
      </c>
      <c r="AK51" s="7" t="n">
        <v>0</v>
      </c>
      <c r="AL51" s="7" t="n">
        <v>0</v>
      </c>
      <c r="AM51" s="7" t="n">
        <v>0</v>
      </c>
      <c r="AN51" s="7" t="n">
        <v>0</v>
      </c>
      <c r="AO51" s="7">
        <f>ROUND(AN51*BP51/100,0)*100</f>
        <v/>
      </c>
      <c r="AP51" s="7" t="n">
        <v>0</v>
      </c>
      <c r="AQ51" s="7">
        <f>AI51-AO51</f>
        <v/>
      </c>
      <c r="AR51" s="7" t="n">
        <v>0</v>
      </c>
      <c r="AS51" s="7" t="n">
        <v>0</v>
      </c>
      <c r="AT51" s="7" t="n">
        <v>0</v>
      </c>
      <c r="AU51" s="7" t="n">
        <v>0</v>
      </c>
      <c r="AV51" s="7" t="n">
        <v>0</v>
      </c>
      <c r="AW51" s="7" t="n">
        <v>0</v>
      </c>
      <c r="AX51" s="7" t="n">
        <v>0</v>
      </c>
      <c r="AY51" s="7">
        <f>ROUND(AX51*BP51/100,0)*100</f>
        <v/>
      </c>
      <c r="AZ51" s="7" t="n">
        <v>0</v>
      </c>
      <c r="BA51" s="7">
        <f>AS51-AY51</f>
        <v/>
      </c>
      <c r="BB51" s="7" t="n">
        <v>0</v>
      </c>
      <c r="BC51" s="6" t="n"/>
      <c r="BD51" s="7">
        <f>SUM(J51,T51,AD51,AN51,AX51)</f>
        <v/>
      </c>
      <c r="BE51" s="7">
        <f>SUM(F51,P51,Z51,AJ51,AT51)</f>
        <v/>
      </c>
      <c r="BF51" s="7">
        <f>SUM(N51,X51,AH51,AR51,BB51)</f>
        <v/>
      </c>
      <c r="BG51" s="7">
        <f>SUM(L51,V51,AF51,AP51,AZ51)</f>
        <v/>
      </c>
      <c r="BH51" s="7">
        <f>SUM(I51,S51,AC51,AM51,AW51)</f>
        <v/>
      </c>
      <c r="BI51" s="7" t="n">
        <v>0</v>
      </c>
      <c r="BJ51" s="7">
        <f>SUM(H51,R51,AB51,AL51,AV51)</f>
        <v/>
      </c>
      <c r="BK51" s="7">
        <f>SUM(K51,U51,AE51,AO51,AY51)</f>
        <v/>
      </c>
      <c r="BL51" s="7">
        <f>SUM(E51,O51,Y51,AI51,AS51)</f>
        <v/>
      </c>
      <c r="BM51" s="7">
        <f>SUM(G51,Q51,AA51,AK51,AU51)</f>
        <v/>
      </c>
      <c r="BN51" s="7" t="n">
        <v>0</v>
      </c>
      <c r="BO51" s="7">
        <f>BL51+BM51+BN51</f>
        <v/>
      </c>
      <c r="BP51" s="7" t="n">
        <v>1200</v>
      </c>
      <c r="BQ51" s="7">
        <f>BO51/30*30</f>
        <v/>
      </c>
      <c r="BR51" s="7">
        <f>IFERROR(BL51/BE51,0)</f>
        <v/>
      </c>
    </row>
    <row r="52">
      <c r="A52" s="6" t="n">
        <v>38</v>
      </c>
      <c r="B52" s="6" t="inlineStr">
        <is>
          <t>2026-02-01</t>
        </is>
      </c>
      <c r="C52" s="6" t="inlineStr">
        <is>
          <t>ПТ</t>
        </is>
      </c>
      <c r="D52" s="6" t="inlineStr">
        <is>
          <t>Широбокова Юлия Витальевна</t>
        </is>
      </c>
      <c r="E52" s="7" t="n">
        <v>44276.25</v>
      </c>
      <c r="F52" s="7" t="n">
        <v>34</v>
      </c>
      <c r="G52" s="7" t="n">
        <v>0</v>
      </c>
      <c r="H52" s="7" t="n">
        <v>0</v>
      </c>
      <c r="I52" s="7" t="n">
        <v>1</v>
      </c>
      <c r="J52" s="7" t="n">
        <v>38</v>
      </c>
      <c r="K52" s="7">
        <f>ROUND(J52*BP52/100,0)*100</f>
        <v/>
      </c>
      <c r="L52" s="7" t="n">
        <v>0</v>
      </c>
      <c r="M52" s="7">
        <f>E52-K52</f>
        <v/>
      </c>
      <c r="N52" s="7" t="n">
        <v>4</v>
      </c>
      <c r="O52" s="7" t="n">
        <v>36811</v>
      </c>
      <c r="P52" s="7" t="n">
        <v>29</v>
      </c>
      <c r="Q52" s="7" t="n">
        <v>0</v>
      </c>
      <c r="R52" s="7" t="n">
        <v>0</v>
      </c>
      <c r="S52" s="7" t="n">
        <v>1</v>
      </c>
      <c r="T52" s="7" t="n">
        <v>38</v>
      </c>
      <c r="U52" s="7">
        <f>ROUND(T52*BP52/100,0)*100</f>
        <v/>
      </c>
      <c r="V52" s="7" t="n">
        <v>0</v>
      </c>
      <c r="W52" s="7">
        <f>O52-U52</f>
        <v/>
      </c>
      <c r="X52" s="7" t="n">
        <v>3</v>
      </c>
      <c r="Y52" s="7" t="n">
        <v>39437.5</v>
      </c>
      <c r="Z52" s="7" t="n">
        <v>31</v>
      </c>
      <c r="AA52" s="7" t="n">
        <v>0</v>
      </c>
      <c r="AB52" s="7" t="n">
        <v>0</v>
      </c>
      <c r="AC52" s="7" t="n">
        <v>0</v>
      </c>
      <c r="AD52" s="7" t="n">
        <v>38</v>
      </c>
      <c r="AE52" s="7">
        <f>ROUND(AD52*BP52/100,0)*100</f>
        <v/>
      </c>
      <c r="AF52" s="7" t="n">
        <v>0</v>
      </c>
      <c r="AG52" s="7">
        <f>Y52-AE52</f>
        <v/>
      </c>
      <c r="AH52" s="7" t="n">
        <v>4</v>
      </c>
      <c r="AI52" s="7" t="n">
        <v>35753</v>
      </c>
      <c r="AJ52" s="7" t="n">
        <v>27</v>
      </c>
      <c r="AK52" s="7" t="n">
        <v>0</v>
      </c>
      <c r="AL52" s="7" t="n">
        <v>0</v>
      </c>
      <c r="AM52" s="7" t="n">
        <v>2</v>
      </c>
      <c r="AN52" s="7" t="n">
        <v>38</v>
      </c>
      <c r="AO52" s="7">
        <f>ROUND(AN52*BP52/100,0)*100</f>
        <v/>
      </c>
      <c r="AP52" s="7" t="n">
        <v>0</v>
      </c>
      <c r="AQ52" s="7">
        <f>AI52-AO52</f>
        <v/>
      </c>
      <c r="AR52" s="7" t="n">
        <v>4</v>
      </c>
      <c r="AS52" s="7" t="n">
        <v>15702.5</v>
      </c>
      <c r="AT52" s="7" t="n">
        <v>12</v>
      </c>
      <c r="AU52" s="7" t="n">
        <v>0</v>
      </c>
      <c r="AV52" s="7" t="n">
        <v>0</v>
      </c>
      <c r="AW52" s="7" t="n">
        <v>0</v>
      </c>
      <c r="AX52" s="7" t="n">
        <v>11</v>
      </c>
      <c r="AY52" s="7">
        <f>ROUND(AX52*BP52/100,0)*100</f>
        <v/>
      </c>
      <c r="AZ52" s="7" t="n">
        <v>0</v>
      </c>
      <c r="BA52" s="7">
        <f>AS52-AY52</f>
        <v/>
      </c>
      <c r="BB52" s="7" t="n">
        <v>2</v>
      </c>
      <c r="BC52" s="6" t="n"/>
      <c r="BD52" s="7">
        <f>SUM(J52,T52,AD52,AN52,AX52)</f>
        <v/>
      </c>
      <c r="BE52" s="7">
        <f>SUM(F52,P52,Z52,AJ52,AT52)</f>
        <v/>
      </c>
      <c r="BF52" s="7">
        <f>SUM(N52,X52,AH52,AR52,BB52)</f>
        <v/>
      </c>
      <c r="BG52" s="7">
        <f>SUM(L52,V52,AF52,AP52,AZ52)</f>
        <v/>
      </c>
      <c r="BH52" s="7">
        <f>SUM(I52,S52,AC52,AM52,AW52)</f>
        <v/>
      </c>
      <c r="BI52" s="7" t="n">
        <v>0</v>
      </c>
      <c r="BJ52" s="7">
        <f>SUM(H52,R52,AB52,AL52,AV52)</f>
        <v/>
      </c>
      <c r="BK52" s="7">
        <f>SUM(K52,U52,AE52,AO52,AY52)</f>
        <v/>
      </c>
      <c r="BL52" s="7">
        <f>SUM(E52,O52,Y52,AI52,AS52)</f>
        <v/>
      </c>
      <c r="BM52" s="7">
        <f>SUM(G52,Q52,AA52,AK52,AU52)</f>
        <v/>
      </c>
      <c r="BN52" s="7" t="n">
        <v>0</v>
      </c>
      <c r="BO52" s="7">
        <f>BL52+BM52+BN52</f>
        <v/>
      </c>
      <c r="BP52" s="7" t="n">
        <v>1309.666052631579</v>
      </c>
      <c r="BQ52" s="7">
        <f>BO52/30*30</f>
        <v/>
      </c>
      <c r="BR52" s="7">
        <f>IFERROR(BL52/BE52,0)</f>
        <v/>
      </c>
    </row>
    <row r="53">
      <c r="A53" s="8" t="n"/>
      <c r="B53" s="8" t="n"/>
      <c r="C53" s="8" t="n"/>
      <c r="D53" s="8" t="inlineStr">
        <is>
          <t>Итого ГП</t>
        </is>
      </c>
      <c r="E53" s="9">
        <f>SUM(E46:E52)</f>
        <v/>
      </c>
      <c r="F53" s="9">
        <f>SUM(F46:F52)</f>
        <v/>
      </c>
      <c r="G53" s="9">
        <f>SUM(G46:G52)</f>
        <v/>
      </c>
      <c r="H53" s="9">
        <f>SUM(H46:H52)</f>
        <v/>
      </c>
      <c r="I53" s="9">
        <f>SUM(I46:I52)</f>
        <v/>
      </c>
      <c r="J53" s="9">
        <f>SUM(J46:J52)</f>
        <v/>
      </c>
      <c r="K53" s="9">
        <f>SUM(K46:K52)</f>
        <v/>
      </c>
      <c r="L53" s="9">
        <f>SUM(L46:L52)</f>
        <v/>
      </c>
      <c r="M53" s="9">
        <f>SUM(M46:M52)</f>
        <v/>
      </c>
      <c r="N53" s="9">
        <f>SUM(N46:N52)</f>
        <v/>
      </c>
      <c r="O53" s="9">
        <f>SUM(O46:O52)</f>
        <v/>
      </c>
      <c r="P53" s="9">
        <f>SUM(P46:P52)</f>
        <v/>
      </c>
      <c r="Q53" s="9">
        <f>SUM(Q46:Q52)</f>
        <v/>
      </c>
      <c r="R53" s="9">
        <f>SUM(R46:R52)</f>
        <v/>
      </c>
      <c r="S53" s="9">
        <f>SUM(S46:S52)</f>
        <v/>
      </c>
      <c r="T53" s="9">
        <f>SUM(T46:T52)</f>
        <v/>
      </c>
      <c r="U53" s="9">
        <f>SUM(U46:U52)</f>
        <v/>
      </c>
      <c r="V53" s="9">
        <f>SUM(V46:V52)</f>
        <v/>
      </c>
      <c r="W53" s="9">
        <f>SUM(W46:W52)</f>
        <v/>
      </c>
      <c r="X53" s="9">
        <f>SUM(X46:X52)</f>
        <v/>
      </c>
      <c r="Y53" s="9">
        <f>SUM(Y46:Y52)</f>
        <v/>
      </c>
      <c r="Z53" s="9">
        <f>SUM(Z46:Z52)</f>
        <v/>
      </c>
      <c r="AA53" s="9">
        <f>SUM(AA46:AA52)</f>
        <v/>
      </c>
      <c r="AB53" s="9">
        <f>SUM(AB46:AB52)</f>
        <v/>
      </c>
      <c r="AC53" s="9">
        <f>SUM(AC46:AC52)</f>
        <v/>
      </c>
      <c r="AD53" s="9">
        <f>SUM(AD46:AD52)</f>
        <v/>
      </c>
      <c r="AE53" s="9">
        <f>SUM(AE46:AE52)</f>
        <v/>
      </c>
      <c r="AF53" s="9">
        <f>SUM(AF46:AF52)</f>
        <v/>
      </c>
      <c r="AG53" s="9">
        <f>SUM(AG46:AG52)</f>
        <v/>
      </c>
      <c r="AH53" s="9">
        <f>SUM(AH46:AH52)</f>
        <v/>
      </c>
      <c r="AI53" s="9">
        <f>SUM(AI46:AI52)</f>
        <v/>
      </c>
      <c r="AJ53" s="9">
        <f>SUM(AJ46:AJ52)</f>
        <v/>
      </c>
      <c r="AK53" s="9">
        <f>SUM(AK46:AK52)</f>
        <v/>
      </c>
      <c r="AL53" s="9">
        <f>SUM(AL46:AL52)</f>
        <v/>
      </c>
      <c r="AM53" s="9">
        <f>SUM(AM46:AM52)</f>
        <v/>
      </c>
      <c r="AN53" s="9">
        <f>SUM(AN46:AN52)</f>
        <v/>
      </c>
      <c r="AO53" s="9">
        <f>SUM(AO46:AO52)</f>
        <v/>
      </c>
      <c r="AP53" s="9">
        <f>SUM(AP46:AP52)</f>
        <v/>
      </c>
      <c r="AQ53" s="9">
        <f>SUM(AQ46:AQ52)</f>
        <v/>
      </c>
      <c r="AR53" s="9">
        <f>SUM(AR46:AR52)</f>
        <v/>
      </c>
      <c r="AS53" s="9">
        <f>SUM(AS46:AS52)</f>
        <v/>
      </c>
      <c r="AT53" s="9">
        <f>SUM(AT46:AT52)</f>
        <v/>
      </c>
      <c r="AU53" s="9">
        <f>SUM(AU46:AU52)</f>
        <v/>
      </c>
      <c r="AV53" s="9">
        <f>SUM(AV46:AV52)</f>
        <v/>
      </c>
      <c r="AW53" s="9">
        <f>SUM(AW46:AW52)</f>
        <v/>
      </c>
      <c r="AX53" s="9">
        <f>SUM(AX46:AX52)</f>
        <v/>
      </c>
      <c r="AY53" s="9">
        <f>SUM(AY46:AY52)</f>
        <v/>
      </c>
      <c r="AZ53" s="9">
        <f>SUM(AZ46:AZ52)</f>
        <v/>
      </c>
      <c r="BA53" s="9">
        <f>SUM(BA46:BA52)</f>
        <v/>
      </c>
      <c r="BB53" s="9">
        <f>SUM(BB46:BB52)</f>
        <v/>
      </c>
      <c r="BC53" s="9">
        <f>SUM(BC46:BC52)</f>
        <v/>
      </c>
      <c r="BD53" s="9">
        <f>SUM(BD46:BD52)</f>
        <v/>
      </c>
      <c r="BE53" s="9">
        <f>SUM(BE46:BE52)</f>
        <v/>
      </c>
      <c r="BF53" s="9">
        <f>SUM(BF46:BF52)</f>
        <v/>
      </c>
      <c r="BG53" s="9">
        <f>SUM(BG46:BG52)</f>
        <v/>
      </c>
      <c r="BH53" s="9">
        <f>SUM(BH46:BH52)</f>
        <v/>
      </c>
      <c r="BI53" s="9">
        <f>SUM(BI46:BI52)</f>
        <v/>
      </c>
      <c r="BJ53" s="9">
        <f>SUM(BJ46:BJ52)</f>
        <v/>
      </c>
      <c r="BK53" s="9">
        <f>SUM(BK46:BK52)</f>
        <v/>
      </c>
      <c r="BL53" s="9">
        <f>SUM(BL46:BL52)</f>
        <v/>
      </c>
      <c r="BM53" s="9">
        <f>SUM(BM46:BM52)</f>
        <v/>
      </c>
      <c r="BN53" s="9">
        <f>SUM(BN46:BN52)</f>
        <v/>
      </c>
      <c r="BO53" s="9">
        <f>SUM(BO46:BO52)</f>
        <v/>
      </c>
      <c r="BP53" s="9">
        <f>IFERROR(BK53/BD53,0)</f>
        <v/>
      </c>
      <c r="BQ53" s="9">
        <f>BO53/30*30</f>
        <v/>
      </c>
      <c r="BR53" s="9">
        <f>IFERROR(BL53/BE53,0)</f>
        <v/>
      </c>
    </row>
    <row r="55">
      <c r="A55" s="5" t="n"/>
      <c r="B55" s="5" t="n"/>
      <c r="C55" s="5" t="n"/>
      <c r="D55" s="5" t="inlineStr">
        <is>
          <t>БОЕВЫЕ ИСКУССТВА</t>
        </is>
      </c>
      <c r="E55" s="5" t="n"/>
      <c r="F55" s="5" t="n"/>
      <c r="G55" s="5" t="n"/>
      <c r="H55" s="5" t="n"/>
      <c r="I55" s="5" t="n"/>
      <c r="J55" s="5" t="n"/>
      <c r="K55" s="5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  <c r="AC55" s="5" t="n"/>
      <c r="AD55" s="5" t="n"/>
      <c r="AE55" s="5" t="n"/>
      <c r="AF55" s="5" t="n"/>
      <c r="AG55" s="5" t="n"/>
      <c r="AH55" s="5" t="n"/>
      <c r="AI55" s="5" t="n"/>
      <c r="AJ55" s="5" t="n"/>
      <c r="AK55" s="5" t="n"/>
      <c r="AL55" s="5" t="n"/>
      <c r="AM55" s="5" t="n"/>
      <c r="AN55" s="5" t="n"/>
      <c r="AO55" s="5" t="n"/>
      <c r="AP55" s="5" t="n"/>
      <c r="AQ55" s="5" t="n"/>
      <c r="AR55" s="5" t="n"/>
      <c r="AS55" s="5" t="n"/>
      <c r="AT55" s="5" t="n"/>
      <c r="AU55" s="5" t="n"/>
      <c r="AV55" s="5" t="n"/>
      <c r="AW55" s="5" t="n"/>
      <c r="AX55" s="5" t="n"/>
      <c r="AY55" s="5" t="n"/>
      <c r="AZ55" s="5" t="n"/>
      <c r="BA55" s="5" t="n"/>
      <c r="BB55" s="5" t="n"/>
      <c r="BC55" s="5" t="n"/>
      <c r="BD55" s="5" t="n"/>
      <c r="BE55" s="5" t="n"/>
      <c r="BF55" s="5" t="n"/>
      <c r="BG55" s="5" t="n"/>
      <c r="BH55" s="5" t="n"/>
      <c r="BI55" s="5" t="n"/>
      <c r="BJ55" s="5" t="n"/>
      <c r="BK55" s="5" t="n"/>
      <c r="BL55" s="5" t="n"/>
      <c r="BM55" s="5" t="n"/>
      <c r="BN55" s="5" t="n"/>
      <c r="BO55" s="5" t="n"/>
      <c r="BP55" s="5" t="n"/>
      <c r="BQ55" s="5" t="n"/>
      <c r="BR55" s="5" t="n"/>
    </row>
    <row r="56">
      <c r="A56" s="4" t="inlineStr">
        <is>
          <t>№</t>
        </is>
      </c>
      <c r="B56" s="4" t="inlineStr">
        <is>
          <t>Дата начала</t>
        </is>
      </c>
      <c r="C56" s="4" t="inlineStr">
        <is>
          <t>Статус</t>
        </is>
      </c>
      <c r="D56" s="4" t="inlineStr">
        <is>
          <t>ФИО</t>
        </is>
      </c>
      <c r="E56" s="4" t="inlineStr">
        <is>
          <t>Факт $ из 1С</t>
        </is>
      </c>
      <c r="F56" s="4" t="inlineStr">
        <is>
          <t>Факт ПТ</t>
        </is>
      </c>
      <c r="G56" s="4" t="inlineStr">
        <is>
          <t>Факт $ МГ/секции</t>
        </is>
      </c>
      <c r="H56" s="4" t="inlineStr">
        <is>
          <t>Факт МГ/секции</t>
        </is>
      </c>
      <c r="I56" s="4" t="inlineStr">
        <is>
          <t>Факт ВПТ</t>
        </is>
      </c>
      <c r="J56" s="4" t="inlineStr">
        <is>
          <t>Тех. задание ПТ</t>
        </is>
      </c>
      <c r="K56" s="4" t="inlineStr">
        <is>
          <t>Тех задание $</t>
        </is>
      </c>
      <c r="L56" s="4" t="inlineStr">
        <is>
          <t>Тех. задание ВПТ</t>
        </is>
      </c>
      <c r="M56" s="4" t="inlineStr">
        <is>
          <t>Разница ПТ $</t>
        </is>
      </c>
      <c r="N56" s="4" t="inlineStr">
        <is>
          <t>Факт СПЛИТ</t>
        </is>
      </c>
      <c r="O56" s="4" t="inlineStr">
        <is>
          <t>Факт $ из 1С</t>
        </is>
      </c>
      <c r="P56" s="4" t="inlineStr">
        <is>
          <t>Факт ПТ</t>
        </is>
      </c>
      <c r="Q56" s="4" t="inlineStr">
        <is>
          <t>Факт $ МГ/секции</t>
        </is>
      </c>
      <c r="R56" s="4" t="inlineStr">
        <is>
          <t>Факт МГ/секции</t>
        </is>
      </c>
      <c r="S56" s="4" t="inlineStr">
        <is>
          <t>Факт ВПТ</t>
        </is>
      </c>
      <c r="T56" s="4" t="inlineStr">
        <is>
          <t>Тех. задание ПТ</t>
        </is>
      </c>
      <c r="U56" s="4" t="inlineStr">
        <is>
          <t>Тех задание $</t>
        </is>
      </c>
      <c r="V56" s="4" t="inlineStr">
        <is>
          <t>Тех. задание ВПТ</t>
        </is>
      </c>
      <c r="W56" s="4" t="inlineStr">
        <is>
          <t>Разница ПТ $</t>
        </is>
      </c>
      <c r="X56" s="4" t="inlineStr">
        <is>
          <t>Факт СПЛИТ</t>
        </is>
      </c>
      <c r="Y56" s="4" t="inlineStr">
        <is>
          <t>Факт $ из 1С</t>
        </is>
      </c>
      <c r="Z56" s="4" t="inlineStr">
        <is>
          <t>Факт ПТ</t>
        </is>
      </c>
      <c r="AA56" s="4" t="inlineStr">
        <is>
          <t>Факт $ МГ/секции</t>
        </is>
      </c>
      <c r="AB56" s="4" t="inlineStr">
        <is>
          <t>Факт МГ/секции</t>
        </is>
      </c>
      <c r="AC56" s="4" t="inlineStr">
        <is>
          <t>Факт ВПТ</t>
        </is>
      </c>
      <c r="AD56" s="4" t="inlineStr">
        <is>
          <t>Тех. задание ПТ</t>
        </is>
      </c>
      <c r="AE56" s="4" t="inlineStr">
        <is>
          <t>Тех задание $</t>
        </is>
      </c>
      <c r="AF56" s="4" t="inlineStr">
        <is>
          <t>Тех. задание ВПТ</t>
        </is>
      </c>
      <c r="AG56" s="4" t="inlineStr">
        <is>
          <t>Разница ПТ $</t>
        </is>
      </c>
      <c r="AH56" s="4" t="inlineStr">
        <is>
          <t>Факт СПЛИТ</t>
        </is>
      </c>
      <c r="AI56" s="4" t="inlineStr">
        <is>
          <t>Факт $ из 1С</t>
        </is>
      </c>
      <c r="AJ56" s="4" t="inlineStr">
        <is>
          <t>Факт ПТ</t>
        </is>
      </c>
      <c r="AK56" s="4" t="inlineStr">
        <is>
          <t>Факт $ МГ/секции</t>
        </is>
      </c>
      <c r="AL56" s="4" t="inlineStr">
        <is>
          <t>Факт МГ/секции</t>
        </is>
      </c>
      <c r="AM56" s="4" t="inlineStr">
        <is>
          <t>Факт ВПТ</t>
        </is>
      </c>
      <c r="AN56" s="4" t="inlineStr">
        <is>
          <t>Тех. задание ПТ</t>
        </is>
      </c>
      <c r="AO56" s="4" t="inlineStr">
        <is>
          <t>Тех задание $</t>
        </is>
      </c>
      <c r="AP56" s="4" t="inlineStr">
        <is>
          <t>Тех. задание ВПТ</t>
        </is>
      </c>
      <c r="AQ56" s="4" t="inlineStr">
        <is>
          <t>Разница ПТ $</t>
        </is>
      </c>
      <c r="AR56" s="4" t="inlineStr">
        <is>
          <t>Факт СПЛИТ</t>
        </is>
      </c>
      <c r="AS56" s="4" t="inlineStr">
        <is>
          <t>Факт $ из 1С</t>
        </is>
      </c>
      <c r="AT56" s="4" t="inlineStr">
        <is>
          <t>Факт ПТ</t>
        </is>
      </c>
      <c r="AU56" s="4" t="inlineStr">
        <is>
          <t>Факт $ МГ/секции</t>
        </is>
      </c>
      <c r="AV56" s="4" t="inlineStr">
        <is>
          <t>Факт МГ/секции</t>
        </is>
      </c>
      <c r="AW56" s="4" t="inlineStr">
        <is>
          <t>Факт ВПТ</t>
        </is>
      </c>
      <c r="AX56" s="4" t="inlineStr">
        <is>
          <t>Тех. задание ПТ</t>
        </is>
      </c>
      <c r="AY56" s="4" t="inlineStr">
        <is>
          <t>Тех задание $</t>
        </is>
      </c>
      <c r="AZ56" s="4" t="inlineStr">
        <is>
          <t>Тех. задание ВПТ</t>
        </is>
      </c>
      <c r="BA56" s="4" t="inlineStr">
        <is>
          <t>Разница ПТ $</t>
        </is>
      </c>
      <c r="BB56" s="4" t="inlineStr">
        <is>
          <t>Факт СПЛИТ</t>
        </is>
      </c>
      <c r="BC56" s="4" t="inlineStr"/>
      <c r="BD56" s="4" t="inlineStr">
        <is>
          <t>Тех. задание ПТ</t>
        </is>
      </c>
      <c r="BE56" s="4" t="inlineStr">
        <is>
          <t>Факт ПТ</t>
        </is>
      </c>
      <c r="BF56" s="4" t="inlineStr">
        <is>
          <t>Факт СПЛИТ</t>
        </is>
      </c>
      <c r="BG56" s="4" t="inlineStr">
        <is>
          <t>Тех. задание ВПТ</t>
        </is>
      </c>
      <c r="BH56" s="4" t="inlineStr">
        <is>
          <t>Факт ВПТ</t>
        </is>
      </c>
      <c r="BI56" s="4" t="inlineStr">
        <is>
          <t>Тех. задание</t>
        </is>
      </c>
      <c r="BJ56" s="4" t="inlineStr">
        <is>
          <t>Факт</t>
        </is>
      </c>
      <c r="BK56" s="4" t="inlineStr">
        <is>
          <t>Тех задание $</t>
        </is>
      </c>
      <c r="BL56" s="4" t="inlineStr">
        <is>
          <t>Факт ПТ 1С $</t>
        </is>
      </c>
      <c r="BM56" s="4" t="inlineStr">
        <is>
          <t>Факт МГ/секции 1С $</t>
        </is>
      </c>
      <c r="BN56" s="4" t="inlineStr">
        <is>
          <t>Прочие услуги $</t>
        </is>
      </c>
      <c r="BO56" s="4" t="inlineStr">
        <is>
          <t>Факт общий $</t>
        </is>
      </c>
      <c r="BP56" s="4" t="inlineStr">
        <is>
          <t>Средняя стоимость ПТ прошлого месяца $</t>
        </is>
      </c>
      <c r="BQ56" s="4" t="inlineStr">
        <is>
          <t>Ранрейт $</t>
        </is>
      </c>
      <c r="BR56" s="4" t="inlineStr">
        <is>
          <t>Средняя стоимость ПТ на новый месяц</t>
        </is>
      </c>
    </row>
    <row r="57">
      <c r="A57" s="6" t="n">
        <v>39</v>
      </c>
      <c r="B57" s="6" t="inlineStr">
        <is>
          <t>2026-02-01</t>
        </is>
      </c>
      <c r="C57" s="6" t="inlineStr">
        <is>
          <t>ПТ</t>
        </is>
      </c>
      <c r="D57" s="6" t="inlineStr">
        <is>
          <t>Агафонов Иван Александрович</t>
        </is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>
        <f>ROUND(J57*BP57/100,0)*100</f>
        <v/>
      </c>
      <c r="L57" s="7" t="n">
        <v>0</v>
      </c>
      <c r="M57" s="7">
        <f>E57-K57</f>
        <v/>
      </c>
      <c r="N57" s="7" t="n">
        <v>0</v>
      </c>
      <c r="O57" s="7" t="n">
        <v>0</v>
      </c>
      <c r="P57" s="7" t="n">
        <v>0</v>
      </c>
      <c r="Q57" s="7" t="n">
        <v>0</v>
      </c>
      <c r="R57" s="7" t="n">
        <v>0</v>
      </c>
      <c r="S57" s="7" t="n">
        <v>0</v>
      </c>
      <c r="T57" s="7" t="n">
        <v>0</v>
      </c>
      <c r="U57" s="7">
        <f>ROUND(T57*BP57/100,0)*100</f>
        <v/>
      </c>
      <c r="V57" s="7" t="n">
        <v>0</v>
      </c>
      <c r="W57" s="7">
        <f>O57-U57</f>
        <v/>
      </c>
      <c r="X57" s="7" t="n">
        <v>0</v>
      </c>
      <c r="Y57" s="7" t="n">
        <v>0</v>
      </c>
      <c r="Z57" s="7" t="n">
        <v>0</v>
      </c>
      <c r="AA57" s="7" t="n">
        <v>0</v>
      </c>
      <c r="AB57" s="7" t="n">
        <v>0</v>
      </c>
      <c r="AC57" s="7" t="n">
        <v>0</v>
      </c>
      <c r="AD57" s="7" t="n">
        <v>0</v>
      </c>
      <c r="AE57" s="7">
        <f>ROUND(AD57*BP57/100,0)*100</f>
        <v/>
      </c>
      <c r="AF57" s="7" t="n">
        <v>0</v>
      </c>
      <c r="AG57" s="7">
        <f>Y57-AE57</f>
        <v/>
      </c>
      <c r="AH57" s="7" t="n">
        <v>0</v>
      </c>
      <c r="AI57" s="7" t="n">
        <v>0</v>
      </c>
      <c r="AJ57" s="7" t="n">
        <v>0</v>
      </c>
      <c r="AK57" s="7" t="n">
        <v>0</v>
      </c>
      <c r="AL57" s="7" t="n">
        <v>0</v>
      </c>
      <c r="AM57" s="7" t="n">
        <v>0</v>
      </c>
      <c r="AN57" s="7" t="n">
        <v>0</v>
      </c>
      <c r="AO57" s="7">
        <f>ROUND(AN57*BP57/100,0)*100</f>
        <v/>
      </c>
      <c r="AP57" s="7" t="n">
        <v>0</v>
      </c>
      <c r="AQ57" s="7">
        <f>AI57-AO57</f>
        <v/>
      </c>
      <c r="AR57" s="7" t="n">
        <v>0</v>
      </c>
      <c r="AS57" s="7" t="n">
        <v>0</v>
      </c>
      <c r="AT57" s="7" t="n">
        <v>0</v>
      </c>
      <c r="AU57" s="7" t="n">
        <v>0</v>
      </c>
      <c r="AV57" s="7" t="n">
        <v>0</v>
      </c>
      <c r="AW57" s="7" t="n">
        <v>0</v>
      </c>
      <c r="AX57" s="7" t="n">
        <v>0</v>
      </c>
      <c r="AY57" s="7">
        <f>ROUND(AX57*BP57/100,0)*100</f>
        <v/>
      </c>
      <c r="AZ57" s="7" t="n">
        <v>0</v>
      </c>
      <c r="BA57" s="7">
        <f>AS57-AY57</f>
        <v/>
      </c>
      <c r="BB57" s="7" t="n">
        <v>0</v>
      </c>
      <c r="BC57" s="6" t="n"/>
      <c r="BD57" s="7">
        <f>SUM(J57,T57,AD57,AN57,AX57)</f>
        <v/>
      </c>
      <c r="BE57" s="7">
        <f>SUM(F57,P57,Z57,AJ57,AT57)</f>
        <v/>
      </c>
      <c r="BF57" s="7">
        <f>SUM(N57,X57,AH57,AR57,BB57)</f>
        <v/>
      </c>
      <c r="BG57" s="7">
        <f>SUM(L57,V57,AF57,AP57,AZ57)</f>
        <v/>
      </c>
      <c r="BH57" s="7">
        <f>SUM(I57,S57,AC57,AM57,AW57)</f>
        <v/>
      </c>
      <c r="BI57" s="7" t="n">
        <v>0</v>
      </c>
      <c r="BJ57" s="7">
        <f>SUM(H57,R57,AB57,AL57,AV57)</f>
        <v/>
      </c>
      <c r="BK57" s="7">
        <f>SUM(K57,U57,AE57,AO57,AY57)</f>
        <v/>
      </c>
      <c r="BL57" s="7">
        <f>SUM(E57,O57,Y57,AI57,AS57)</f>
        <v/>
      </c>
      <c r="BM57" s="7">
        <f>SUM(G57,Q57,AA57,AK57,AU57)</f>
        <v/>
      </c>
      <c r="BN57" s="7" t="n">
        <v>0</v>
      </c>
      <c r="BO57" s="7">
        <f>BL57+BM57+BN57</f>
        <v/>
      </c>
      <c r="BP57" s="7" t="n">
        <v>0</v>
      </c>
      <c r="BQ57" s="7">
        <f>BO57/30*30</f>
        <v/>
      </c>
      <c r="BR57" s="7">
        <f>IFERROR(BL57/BE57,0)</f>
        <v/>
      </c>
    </row>
    <row r="58">
      <c r="A58" s="6" t="n">
        <v>40</v>
      </c>
      <c r="B58" s="6" t="inlineStr">
        <is>
          <t>2026-02-01</t>
        </is>
      </c>
      <c r="C58" s="6" t="inlineStr">
        <is>
          <t>ПТ</t>
        </is>
      </c>
      <c r="D58" s="6" t="inlineStr">
        <is>
          <t>Колесников Сергей Юрьевич</t>
        </is>
      </c>
      <c r="E58" s="7" t="n">
        <v>8100</v>
      </c>
      <c r="F58" s="7" t="n">
        <v>7</v>
      </c>
      <c r="G58" s="7" t="n">
        <v>15976.25</v>
      </c>
      <c r="H58" s="7" t="n">
        <v>27</v>
      </c>
      <c r="I58" s="7" t="n">
        <v>0</v>
      </c>
      <c r="J58" s="7" t="n">
        <v>43</v>
      </c>
      <c r="K58" s="7">
        <f>ROUND(J58*BP58/100,0)*100</f>
        <v/>
      </c>
      <c r="L58" s="7" t="n">
        <v>0</v>
      </c>
      <c r="M58" s="7">
        <f>E58-K58</f>
        <v/>
      </c>
      <c r="N58" s="7" t="n">
        <v>0</v>
      </c>
      <c r="O58" s="7" t="n">
        <v>11380</v>
      </c>
      <c r="P58" s="7" t="n">
        <v>10</v>
      </c>
      <c r="Q58" s="7" t="n">
        <v>21425</v>
      </c>
      <c r="R58" s="7" t="n">
        <v>35</v>
      </c>
      <c r="S58" s="7" t="n">
        <v>0</v>
      </c>
      <c r="T58" s="7" t="n">
        <v>43</v>
      </c>
      <c r="U58" s="7">
        <f>ROUND(T58*BP58/100,0)*100</f>
        <v/>
      </c>
      <c r="V58" s="7" t="n">
        <v>0</v>
      </c>
      <c r="W58" s="7">
        <f>O58-U58</f>
        <v/>
      </c>
      <c r="X58" s="7" t="n">
        <v>0</v>
      </c>
      <c r="Y58" s="7" t="n">
        <v>12610</v>
      </c>
      <c r="Z58" s="7" t="n">
        <v>11</v>
      </c>
      <c r="AA58" s="7" t="n">
        <v>26860</v>
      </c>
      <c r="AB58" s="7" t="n">
        <v>43</v>
      </c>
      <c r="AC58" s="7" t="n">
        <v>0</v>
      </c>
      <c r="AD58" s="7" t="n">
        <v>43</v>
      </c>
      <c r="AE58" s="7">
        <f>ROUND(AD58*BP58/100,0)*100</f>
        <v/>
      </c>
      <c r="AF58" s="7" t="n">
        <v>0</v>
      </c>
      <c r="AG58" s="7">
        <f>Y58-AE58</f>
        <v/>
      </c>
      <c r="AH58" s="7" t="n">
        <v>0</v>
      </c>
      <c r="AI58" s="7" t="n">
        <v>14060</v>
      </c>
      <c r="AJ58" s="7" t="n">
        <v>12</v>
      </c>
      <c r="AK58" s="7" t="n">
        <v>20502.5</v>
      </c>
      <c r="AL58" s="7" t="n">
        <v>34</v>
      </c>
      <c r="AM58" s="7" t="n">
        <v>1</v>
      </c>
      <c r="AN58" s="7" t="n">
        <v>43</v>
      </c>
      <c r="AO58" s="7">
        <f>ROUND(AN58*BP58/100,0)*100</f>
        <v/>
      </c>
      <c r="AP58" s="7" t="n">
        <v>0</v>
      </c>
      <c r="AQ58" s="7">
        <f>AI58-AO58</f>
        <v/>
      </c>
      <c r="AR58" s="7" t="n">
        <v>0</v>
      </c>
      <c r="AS58" s="7" t="n">
        <v>4522.5</v>
      </c>
      <c r="AT58" s="7" t="n">
        <v>4</v>
      </c>
      <c r="AU58" s="7" t="n">
        <v>8428.75</v>
      </c>
      <c r="AV58" s="7" t="n">
        <v>13</v>
      </c>
      <c r="AW58" s="7" t="n">
        <v>2</v>
      </c>
      <c r="AX58" s="7" t="n">
        <v>12</v>
      </c>
      <c r="AY58" s="7">
        <f>ROUND(AX58*BP58/100,0)*100</f>
        <v/>
      </c>
      <c r="AZ58" s="7" t="n">
        <v>0</v>
      </c>
      <c r="BA58" s="7">
        <f>AS58-AY58</f>
        <v/>
      </c>
      <c r="BB58" s="7" t="n">
        <v>0</v>
      </c>
      <c r="BC58" s="6" t="n"/>
      <c r="BD58" s="7">
        <f>SUM(J58,T58,AD58,AN58,AX58)</f>
        <v/>
      </c>
      <c r="BE58" s="7">
        <f>SUM(F58,P58,Z58,AJ58,AT58)</f>
        <v/>
      </c>
      <c r="BF58" s="7">
        <f>SUM(N58,X58,AH58,AR58,BB58)</f>
        <v/>
      </c>
      <c r="BG58" s="7">
        <f>SUM(L58,V58,AF58,AP58,AZ58)</f>
        <v/>
      </c>
      <c r="BH58" s="7">
        <f>SUM(I58,S58,AC58,AM58,AW58)</f>
        <v/>
      </c>
      <c r="BI58" s="7" t="n">
        <v>0</v>
      </c>
      <c r="BJ58" s="7">
        <f>SUM(H58,R58,AB58,AL58,AV58)</f>
        <v/>
      </c>
      <c r="BK58" s="7">
        <f>SUM(K58,U58,AE58,AO58,AY58)</f>
        <v/>
      </c>
      <c r="BL58" s="7">
        <f>SUM(E58,O58,Y58,AI58,AS58)</f>
        <v/>
      </c>
      <c r="BM58" s="7">
        <f>SUM(G58,Q58,AA58,AK58,AU58)</f>
        <v/>
      </c>
      <c r="BN58" s="7" t="n">
        <v>0</v>
      </c>
      <c r="BO58" s="7">
        <f>BL58+BM58+BN58</f>
        <v/>
      </c>
      <c r="BP58" s="7" t="n">
        <v>711.1574269005848</v>
      </c>
      <c r="BQ58" s="7">
        <f>BO58/30*30</f>
        <v/>
      </c>
      <c r="BR58" s="7">
        <f>IFERROR(BL58/BE58,0)</f>
        <v/>
      </c>
    </row>
    <row r="59">
      <c r="A59" s="6" t="n">
        <v>41</v>
      </c>
      <c r="B59" s="6" t="inlineStr">
        <is>
          <t>2026-02-01</t>
        </is>
      </c>
      <c r="C59" s="6" t="inlineStr">
        <is>
          <t>ПТ</t>
        </is>
      </c>
      <c r="D59" s="6" t="inlineStr">
        <is>
          <t>Овчинников Степан Анатольевич</t>
        </is>
      </c>
      <c r="E59" s="7" t="n">
        <v>1781.67</v>
      </c>
      <c r="F59" s="7" t="n">
        <v>1</v>
      </c>
      <c r="G59" s="7" t="n">
        <v>36561.25</v>
      </c>
      <c r="H59" s="7" t="n">
        <v>57</v>
      </c>
      <c r="I59" s="7" t="n">
        <v>0</v>
      </c>
      <c r="J59" s="7" t="n">
        <v>66</v>
      </c>
      <c r="K59" s="7">
        <f>ROUND(J59*BP59/100,0)*100</f>
        <v/>
      </c>
      <c r="L59" s="7" t="n">
        <v>0</v>
      </c>
      <c r="M59" s="7">
        <f>E59-K59</f>
        <v/>
      </c>
      <c r="N59" s="7" t="n">
        <v>1</v>
      </c>
      <c r="O59" s="7" t="n">
        <v>1781.66</v>
      </c>
      <c r="P59" s="7" t="n">
        <v>1</v>
      </c>
      <c r="Q59" s="7" t="n">
        <v>29410</v>
      </c>
      <c r="R59" s="7" t="n">
        <v>44</v>
      </c>
      <c r="S59" s="7" t="n">
        <v>0</v>
      </c>
      <c r="T59" s="7" t="n">
        <v>66</v>
      </c>
      <c r="U59" s="7">
        <f>ROUND(T59*BP59/100,0)*100</f>
        <v/>
      </c>
      <c r="V59" s="7" t="n">
        <v>0</v>
      </c>
      <c r="W59" s="7">
        <f>O59-U59</f>
        <v/>
      </c>
      <c r="X59" s="7" t="n">
        <v>0</v>
      </c>
      <c r="Y59" s="7" t="n">
        <v>0</v>
      </c>
      <c r="Z59" s="7" t="n">
        <v>0</v>
      </c>
      <c r="AA59" s="7" t="n">
        <v>33215</v>
      </c>
      <c r="AB59" s="7" t="n">
        <v>51</v>
      </c>
      <c r="AC59" s="7" t="n">
        <v>0</v>
      </c>
      <c r="AD59" s="7" t="n">
        <v>66</v>
      </c>
      <c r="AE59" s="7">
        <f>ROUND(AD59*BP59/100,0)*100</f>
        <v/>
      </c>
      <c r="AF59" s="7" t="n">
        <v>0</v>
      </c>
      <c r="AG59" s="7">
        <f>Y59-AE59</f>
        <v/>
      </c>
      <c r="AH59" s="7" t="n">
        <v>0</v>
      </c>
      <c r="AI59" s="7" t="n">
        <v>0</v>
      </c>
      <c r="AJ59" s="7" t="n">
        <v>0</v>
      </c>
      <c r="AK59" s="7" t="n">
        <v>42945</v>
      </c>
      <c r="AL59" s="7" t="n">
        <v>70</v>
      </c>
      <c r="AM59" s="7" t="n">
        <v>0</v>
      </c>
      <c r="AN59" s="7" t="n">
        <v>66</v>
      </c>
      <c r="AO59" s="7">
        <f>ROUND(AN59*BP59/100,0)*100</f>
        <v/>
      </c>
      <c r="AP59" s="7" t="n">
        <v>0</v>
      </c>
      <c r="AQ59" s="7">
        <f>AI59-AO59</f>
        <v/>
      </c>
      <c r="AR59" s="7" t="n">
        <v>1</v>
      </c>
      <c r="AS59" s="7" t="n">
        <v>0</v>
      </c>
      <c r="AT59" s="7" t="n">
        <v>0</v>
      </c>
      <c r="AU59" s="7" t="n">
        <v>19995</v>
      </c>
      <c r="AV59" s="7" t="n">
        <v>32</v>
      </c>
      <c r="AW59" s="7" t="n">
        <v>0</v>
      </c>
      <c r="AX59" s="7" t="n">
        <v>19</v>
      </c>
      <c r="AY59" s="7">
        <f>ROUND(AX59*BP59/100,0)*100</f>
        <v/>
      </c>
      <c r="AZ59" s="7" t="n">
        <v>0</v>
      </c>
      <c r="BA59" s="7">
        <f>AS59-AY59</f>
        <v/>
      </c>
      <c r="BB59" s="7" t="n">
        <v>0</v>
      </c>
      <c r="BC59" s="6" t="n"/>
      <c r="BD59" s="7">
        <f>SUM(J59,T59,AD59,AN59,AX59)</f>
        <v/>
      </c>
      <c r="BE59" s="7">
        <f>SUM(F59,P59,Z59,AJ59,AT59)</f>
        <v/>
      </c>
      <c r="BF59" s="7">
        <f>SUM(N59,X59,AH59,AR59,BB59)</f>
        <v/>
      </c>
      <c r="BG59" s="7">
        <f>SUM(L59,V59,AF59,AP59,AZ59)</f>
        <v/>
      </c>
      <c r="BH59" s="7">
        <f>SUM(I59,S59,AC59,AM59,AW59)</f>
        <v/>
      </c>
      <c r="BI59" s="7" t="n">
        <v>0</v>
      </c>
      <c r="BJ59" s="7">
        <f>SUM(H59,R59,AB59,AL59,AV59)</f>
        <v/>
      </c>
      <c r="BK59" s="7">
        <f>SUM(K59,U59,AE59,AO59,AY59)</f>
        <v/>
      </c>
      <c r="BL59" s="7">
        <f>SUM(E59,O59,Y59,AI59,AS59)</f>
        <v/>
      </c>
      <c r="BM59" s="7">
        <f>SUM(G59,Q59,AA59,AK59,AU59)</f>
        <v/>
      </c>
      <c r="BN59" s="7" t="n">
        <v>0</v>
      </c>
      <c r="BO59" s="7">
        <f>BL59+BM59+BN59</f>
        <v/>
      </c>
      <c r="BP59" s="7" t="n">
        <v>651.9538666666667</v>
      </c>
      <c r="BQ59" s="7">
        <f>BO59/30*30</f>
        <v/>
      </c>
      <c r="BR59" s="7">
        <f>IFERROR(BL59/BE59,0)</f>
        <v/>
      </c>
    </row>
    <row r="60">
      <c r="A60" s="8" t="n"/>
      <c r="B60" s="8" t="n"/>
      <c r="C60" s="8" t="n"/>
      <c r="D60" s="8" t="inlineStr">
        <is>
          <t>Итого БИ</t>
        </is>
      </c>
      <c r="E60" s="9">
        <f>SUM(E57:E59)</f>
        <v/>
      </c>
      <c r="F60" s="9">
        <f>SUM(F57:F59)</f>
        <v/>
      </c>
      <c r="G60" s="9">
        <f>SUM(G57:G59)</f>
        <v/>
      </c>
      <c r="H60" s="9">
        <f>SUM(H57:H59)</f>
        <v/>
      </c>
      <c r="I60" s="9">
        <f>SUM(I57:I59)</f>
        <v/>
      </c>
      <c r="J60" s="9">
        <f>SUM(J57:J59)</f>
        <v/>
      </c>
      <c r="K60" s="9">
        <f>SUM(K57:K59)</f>
        <v/>
      </c>
      <c r="L60" s="9">
        <f>SUM(L57:L59)</f>
        <v/>
      </c>
      <c r="M60" s="9">
        <f>SUM(M57:M59)</f>
        <v/>
      </c>
      <c r="N60" s="9">
        <f>SUM(N57:N59)</f>
        <v/>
      </c>
      <c r="O60" s="9">
        <f>SUM(O57:O59)</f>
        <v/>
      </c>
      <c r="P60" s="9">
        <f>SUM(P57:P59)</f>
        <v/>
      </c>
      <c r="Q60" s="9">
        <f>SUM(Q57:Q59)</f>
        <v/>
      </c>
      <c r="R60" s="9">
        <f>SUM(R57:R59)</f>
        <v/>
      </c>
      <c r="S60" s="9">
        <f>SUM(S57:S59)</f>
        <v/>
      </c>
      <c r="T60" s="9">
        <f>SUM(T57:T59)</f>
        <v/>
      </c>
      <c r="U60" s="9">
        <f>SUM(U57:U59)</f>
        <v/>
      </c>
      <c r="V60" s="9">
        <f>SUM(V57:V59)</f>
        <v/>
      </c>
      <c r="W60" s="9">
        <f>SUM(W57:W59)</f>
        <v/>
      </c>
      <c r="X60" s="9">
        <f>SUM(X57:X59)</f>
        <v/>
      </c>
      <c r="Y60" s="9">
        <f>SUM(Y57:Y59)</f>
        <v/>
      </c>
      <c r="Z60" s="9">
        <f>SUM(Z57:Z59)</f>
        <v/>
      </c>
      <c r="AA60" s="9">
        <f>SUM(AA57:AA59)</f>
        <v/>
      </c>
      <c r="AB60" s="9">
        <f>SUM(AB57:AB59)</f>
        <v/>
      </c>
      <c r="AC60" s="9">
        <f>SUM(AC57:AC59)</f>
        <v/>
      </c>
      <c r="AD60" s="9">
        <f>SUM(AD57:AD59)</f>
        <v/>
      </c>
      <c r="AE60" s="9">
        <f>SUM(AE57:AE59)</f>
        <v/>
      </c>
      <c r="AF60" s="9">
        <f>SUM(AF57:AF59)</f>
        <v/>
      </c>
      <c r="AG60" s="9">
        <f>SUM(AG57:AG59)</f>
        <v/>
      </c>
      <c r="AH60" s="9">
        <f>SUM(AH57:AH59)</f>
        <v/>
      </c>
      <c r="AI60" s="9">
        <f>SUM(AI57:AI59)</f>
        <v/>
      </c>
      <c r="AJ60" s="9">
        <f>SUM(AJ57:AJ59)</f>
        <v/>
      </c>
      <c r="AK60" s="9">
        <f>SUM(AK57:AK59)</f>
        <v/>
      </c>
      <c r="AL60" s="9">
        <f>SUM(AL57:AL59)</f>
        <v/>
      </c>
      <c r="AM60" s="9">
        <f>SUM(AM57:AM59)</f>
        <v/>
      </c>
      <c r="AN60" s="9">
        <f>SUM(AN57:AN59)</f>
        <v/>
      </c>
      <c r="AO60" s="9">
        <f>SUM(AO57:AO59)</f>
        <v/>
      </c>
      <c r="AP60" s="9">
        <f>SUM(AP57:AP59)</f>
        <v/>
      </c>
      <c r="AQ60" s="9">
        <f>SUM(AQ57:AQ59)</f>
        <v/>
      </c>
      <c r="AR60" s="9">
        <f>SUM(AR57:AR59)</f>
        <v/>
      </c>
      <c r="AS60" s="9">
        <f>SUM(AS57:AS59)</f>
        <v/>
      </c>
      <c r="AT60" s="9">
        <f>SUM(AT57:AT59)</f>
        <v/>
      </c>
      <c r="AU60" s="9">
        <f>SUM(AU57:AU59)</f>
        <v/>
      </c>
      <c r="AV60" s="9">
        <f>SUM(AV57:AV59)</f>
        <v/>
      </c>
      <c r="AW60" s="9">
        <f>SUM(AW57:AW59)</f>
        <v/>
      </c>
      <c r="AX60" s="9">
        <f>SUM(AX57:AX59)</f>
        <v/>
      </c>
      <c r="AY60" s="9">
        <f>SUM(AY57:AY59)</f>
        <v/>
      </c>
      <c r="AZ60" s="9">
        <f>SUM(AZ57:AZ59)</f>
        <v/>
      </c>
      <c r="BA60" s="9">
        <f>SUM(BA57:BA59)</f>
        <v/>
      </c>
      <c r="BB60" s="9">
        <f>SUM(BB57:BB59)</f>
        <v/>
      </c>
      <c r="BC60" s="9">
        <f>SUM(BC57:BC59)</f>
        <v/>
      </c>
      <c r="BD60" s="9">
        <f>SUM(BD57:BD59)</f>
        <v/>
      </c>
      <c r="BE60" s="9">
        <f>SUM(BE57:BE59)</f>
        <v/>
      </c>
      <c r="BF60" s="9">
        <f>SUM(BF57:BF59)</f>
        <v/>
      </c>
      <c r="BG60" s="9">
        <f>SUM(BG57:BG59)</f>
        <v/>
      </c>
      <c r="BH60" s="9">
        <f>SUM(BH57:BH59)</f>
        <v/>
      </c>
      <c r="BI60" s="9">
        <f>SUM(BI57:BI59)</f>
        <v/>
      </c>
      <c r="BJ60" s="9">
        <f>SUM(BJ57:BJ59)</f>
        <v/>
      </c>
      <c r="BK60" s="9">
        <f>SUM(BK57:BK59)</f>
        <v/>
      </c>
      <c r="BL60" s="9">
        <f>SUM(BL57:BL59)</f>
        <v/>
      </c>
      <c r="BM60" s="9">
        <f>SUM(BM57:BM59)</f>
        <v/>
      </c>
      <c r="BN60" s="9">
        <f>SUM(BN57:BN59)</f>
        <v/>
      </c>
      <c r="BO60" s="9">
        <f>SUM(BO57:BO59)</f>
        <v/>
      </c>
      <c r="BP60" s="9">
        <f>IFERROR(BK60/BD60,0)</f>
        <v/>
      </c>
      <c r="BQ60" s="9">
        <f>BO60/30*30</f>
        <v/>
      </c>
      <c r="BR60" s="9">
        <f>IFERROR(BL60/BE60,0)</f>
        <v/>
      </c>
    </row>
    <row r="62">
      <c r="A62" s="10" t="n"/>
      <c r="B62" s="10" t="n"/>
      <c r="C62" s="10" t="n"/>
      <c r="D62" s="10" t="inlineStr">
        <is>
          <t>Итого</t>
        </is>
      </c>
      <c r="E62" s="11">
        <f>SUM(E16,E42,E53,E60)</f>
        <v/>
      </c>
      <c r="F62" s="11">
        <f>SUM(F16,F42,F53,F60)</f>
        <v/>
      </c>
      <c r="G62" s="11">
        <f>SUM(G16,G42,G53,G60)</f>
        <v/>
      </c>
      <c r="H62" s="11">
        <f>SUM(H16,H42,H53,H60)</f>
        <v/>
      </c>
      <c r="I62" s="11">
        <f>SUM(I16,I42,I53,I60)</f>
        <v/>
      </c>
      <c r="J62" s="11">
        <f>SUM(J16,J42,J53,J60)</f>
        <v/>
      </c>
      <c r="K62" s="11">
        <f>SUM(K16,K42,K53,K60)</f>
        <v/>
      </c>
      <c r="L62" s="11">
        <f>SUM(L16,L42,L53,L60)</f>
        <v/>
      </c>
      <c r="M62" s="11">
        <f>SUM(M16,M42,M53,M60)</f>
        <v/>
      </c>
      <c r="N62" s="11">
        <f>SUM(N16,N42,N53,N60)</f>
        <v/>
      </c>
      <c r="O62" s="11">
        <f>SUM(O16,O42,O53,O60)</f>
        <v/>
      </c>
      <c r="P62" s="11">
        <f>SUM(P16,P42,P53,P60)</f>
        <v/>
      </c>
      <c r="Q62" s="11">
        <f>SUM(Q16,Q42,Q53,Q60)</f>
        <v/>
      </c>
      <c r="R62" s="11">
        <f>SUM(R16,R42,R53,R60)</f>
        <v/>
      </c>
      <c r="S62" s="11">
        <f>SUM(S16,S42,S53,S60)</f>
        <v/>
      </c>
      <c r="T62" s="11">
        <f>SUM(T16,T42,T53,T60)</f>
        <v/>
      </c>
      <c r="U62" s="11">
        <f>SUM(U16,U42,U53,U60)</f>
        <v/>
      </c>
      <c r="V62" s="11">
        <f>SUM(V16,V42,V53,V60)</f>
        <v/>
      </c>
      <c r="W62" s="11">
        <f>SUM(W16,W42,W53,W60)</f>
        <v/>
      </c>
      <c r="X62" s="11">
        <f>SUM(X16,X42,X53,X60)</f>
        <v/>
      </c>
      <c r="Y62" s="11">
        <f>SUM(Y16,Y42,Y53,Y60)</f>
        <v/>
      </c>
      <c r="Z62" s="11">
        <f>SUM(Z16,Z42,Z53,Z60)</f>
        <v/>
      </c>
      <c r="AA62" s="11">
        <f>SUM(AA16,AA42,AA53,AA60)</f>
        <v/>
      </c>
      <c r="AB62" s="11">
        <f>SUM(AB16,AB42,AB53,AB60)</f>
        <v/>
      </c>
      <c r="AC62" s="11">
        <f>SUM(AC16,AC42,AC53,AC60)</f>
        <v/>
      </c>
      <c r="AD62" s="11">
        <f>SUM(AD16,AD42,AD53,AD60)</f>
        <v/>
      </c>
      <c r="AE62" s="11">
        <f>SUM(AE16,AE42,AE53,AE60)</f>
        <v/>
      </c>
      <c r="AF62" s="11">
        <f>SUM(AF16,AF42,AF53,AF60)</f>
        <v/>
      </c>
      <c r="AG62" s="11">
        <f>SUM(AG16,AG42,AG53,AG60)</f>
        <v/>
      </c>
      <c r="AH62" s="11">
        <f>SUM(AH16,AH42,AH53,AH60)</f>
        <v/>
      </c>
      <c r="AI62" s="11">
        <f>SUM(AI16,AI42,AI53,AI60)</f>
        <v/>
      </c>
      <c r="AJ62" s="11">
        <f>SUM(AJ16,AJ42,AJ53,AJ60)</f>
        <v/>
      </c>
      <c r="AK62" s="11">
        <f>SUM(AK16,AK42,AK53,AK60)</f>
        <v/>
      </c>
      <c r="AL62" s="11">
        <f>SUM(AL16,AL42,AL53,AL60)</f>
        <v/>
      </c>
      <c r="AM62" s="11">
        <f>SUM(AM16,AM42,AM53,AM60)</f>
        <v/>
      </c>
      <c r="AN62" s="11">
        <f>SUM(AN16,AN42,AN53,AN60)</f>
        <v/>
      </c>
      <c r="AO62" s="11">
        <f>SUM(AO16,AO42,AO53,AO60)</f>
        <v/>
      </c>
      <c r="AP62" s="11">
        <f>SUM(AP16,AP42,AP53,AP60)</f>
        <v/>
      </c>
      <c r="AQ62" s="11">
        <f>SUM(AQ16,AQ42,AQ53,AQ60)</f>
        <v/>
      </c>
      <c r="AR62" s="11">
        <f>SUM(AR16,AR42,AR53,AR60)</f>
        <v/>
      </c>
      <c r="AS62" s="11">
        <f>SUM(AS16,AS42,AS53,AS60)</f>
        <v/>
      </c>
      <c r="AT62" s="11">
        <f>SUM(AT16,AT42,AT53,AT60)</f>
        <v/>
      </c>
      <c r="AU62" s="11">
        <f>SUM(AU16,AU42,AU53,AU60)</f>
        <v/>
      </c>
      <c r="AV62" s="11">
        <f>SUM(AV16,AV42,AV53,AV60)</f>
        <v/>
      </c>
      <c r="AW62" s="11">
        <f>SUM(AW16,AW42,AW53,AW60)</f>
        <v/>
      </c>
      <c r="AX62" s="11">
        <f>SUM(AX16,AX42,AX53,AX60)</f>
        <v/>
      </c>
      <c r="AY62" s="11">
        <f>SUM(AY16,AY42,AY53,AY60)</f>
        <v/>
      </c>
      <c r="AZ62" s="11">
        <f>SUM(AZ16,AZ42,AZ53,AZ60)</f>
        <v/>
      </c>
      <c r="BA62" s="11">
        <f>SUM(BA16,BA42,BA53,BA60)</f>
        <v/>
      </c>
      <c r="BB62" s="11">
        <f>SUM(BB16,BB42,BB53,BB60)</f>
        <v/>
      </c>
      <c r="BC62" s="11">
        <f>SUM(BC16,BC42,BC53,BC60)</f>
        <v/>
      </c>
      <c r="BD62" s="11">
        <f>SUM(BD16,BD42,BD53,BD60)</f>
        <v/>
      </c>
      <c r="BE62" s="11">
        <f>SUM(BE16,BE42,BE53,BE60)</f>
        <v/>
      </c>
      <c r="BF62" s="11">
        <f>SUM(BF16,BF42,BF53,BF60)</f>
        <v/>
      </c>
      <c r="BG62" s="11">
        <f>SUM(BG16,BG42,BG53,BG60)</f>
        <v/>
      </c>
      <c r="BH62" s="11">
        <f>SUM(BH16,BH42,BH53,BH60)</f>
        <v/>
      </c>
      <c r="BI62" s="11">
        <f>SUM(BI16,BI42,BI53,BI60)</f>
        <v/>
      </c>
      <c r="BJ62" s="11">
        <f>SUM(BJ16,BJ42,BJ53,BJ60)</f>
        <v/>
      </c>
      <c r="BK62" s="11">
        <f>SUM(BK16,BK42,BK53,BK60)</f>
        <v/>
      </c>
      <c r="BL62" s="11">
        <f>SUM(BL16,BL42,BL53,BL60)</f>
        <v/>
      </c>
      <c r="BM62" s="11">
        <f>SUM(BM16,BM42,BM53,BM60)</f>
        <v/>
      </c>
      <c r="BN62" s="11">
        <f>SUM(BN16,BN42,BN53,BN60)</f>
        <v/>
      </c>
      <c r="BO62" s="11">
        <f>SUM(BO16,BO42,BO53,BO60)</f>
        <v/>
      </c>
      <c r="BP62" s="11">
        <f>IFERROR(BK62/BD62,0)</f>
        <v/>
      </c>
      <c r="BQ62" s="11">
        <f>BO62/30*30</f>
        <v/>
      </c>
      <c r="BR62" s="11">
        <f>IFERROR(BL62/BE62,0)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5">
    <cfRule type="dataBar" priority="1">
      <dataBar showValue="1">
        <cfvo type="num" val="0"/>
        <cfvo type="num" val="0"/>
        <color rgb="00D8B4FE"/>
      </dataBar>
    </cfRule>
  </conditionalFormatting>
  <conditionalFormatting sqref="M20:M41">
    <cfRule type="dataBar" priority="2">
      <dataBar showValue="1">
        <cfvo type="num" val="0"/>
        <cfvo type="num" val="0"/>
        <color rgb="00D8B4FE"/>
      </dataBar>
    </cfRule>
  </conditionalFormatting>
  <conditionalFormatting sqref="M46:M52">
    <cfRule type="dataBar" priority="3">
      <dataBar showValue="1">
        <cfvo type="num" val="0"/>
        <cfvo type="num" val="0"/>
        <color rgb="00D8B4FE"/>
      </dataBar>
    </cfRule>
  </conditionalFormatting>
  <conditionalFormatting sqref="M57:M59">
    <cfRule type="dataBar" priority="4">
      <dataBar showValue="1">
        <cfvo type="num" val="0"/>
        <cfvo type="num" val="0"/>
        <color rgb="00D8B4FE"/>
      </dataBar>
    </cfRule>
  </conditionalFormatting>
  <conditionalFormatting sqref="W7:W15">
    <cfRule type="dataBar" priority="5">
      <dataBar showValue="1">
        <cfvo type="num" val="0"/>
        <cfvo type="num" val="0"/>
        <color rgb="00D8B4FE"/>
      </dataBar>
    </cfRule>
  </conditionalFormatting>
  <conditionalFormatting sqref="W20:W41">
    <cfRule type="dataBar" priority="6">
      <dataBar showValue="1">
        <cfvo type="num" val="0"/>
        <cfvo type="num" val="0"/>
        <color rgb="00D8B4FE"/>
      </dataBar>
    </cfRule>
  </conditionalFormatting>
  <conditionalFormatting sqref="W46:W52">
    <cfRule type="dataBar" priority="7">
      <dataBar showValue="1">
        <cfvo type="num" val="0"/>
        <cfvo type="num" val="0"/>
        <color rgb="00D8B4FE"/>
      </dataBar>
    </cfRule>
  </conditionalFormatting>
  <conditionalFormatting sqref="W57:W59">
    <cfRule type="dataBar" priority="8">
      <dataBar showValue="1">
        <cfvo type="num" val="0"/>
        <cfvo type="num" val="0"/>
        <color rgb="00D8B4FE"/>
      </dataBar>
    </cfRule>
  </conditionalFormatting>
  <conditionalFormatting sqref="AG7:AG15">
    <cfRule type="dataBar" priority="9">
      <dataBar showValue="1">
        <cfvo type="num" val="0"/>
        <cfvo type="num" val="0"/>
        <color rgb="00D8B4FE"/>
      </dataBar>
    </cfRule>
  </conditionalFormatting>
  <conditionalFormatting sqref="AG20:AG41">
    <cfRule type="dataBar" priority="10">
      <dataBar showValue="1">
        <cfvo type="num" val="0"/>
        <cfvo type="num" val="0"/>
        <color rgb="00D8B4FE"/>
      </dataBar>
    </cfRule>
  </conditionalFormatting>
  <conditionalFormatting sqref="AG46:AG52">
    <cfRule type="dataBar" priority="11">
      <dataBar showValue="1">
        <cfvo type="num" val="0"/>
        <cfvo type="num" val="0"/>
        <color rgb="00D8B4FE"/>
      </dataBar>
    </cfRule>
  </conditionalFormatting>
  <conditionalFormatting sqref="AG57:AG59">
    <cfRule type="dataBar" priority="12">
      <dataBar showValue="1">
        <cfvo type="num" val="0"/>
        <cfvo type="num" val="0"/>
        <color rgb="00D8B4FE"/>
      </dataBar>
    </cfRule>
  </conditionalFormatting>
  <conditionalFormatting sqref="AQ7:AQ15">
    <cfRule type="dataBar" priority="13">
      <dataBar showValue="1">
        <cfvo type="num" val="0"/>
        <cfvo type="num" val="0"/>
        <color rgb="00D8B4FE"/>
      </dataBar>
    </cfRule>
  </conditionalFormatting>
  <conditionalFormatting sqref="AQ20:AQ41">
    <cfRule type="dataBar" priority="14">
      <dataBar showValue="1">
        <cfvo type="num" val="0"/>
        <cfvo type="num" val="0"/>
        <color rgb="00D8B4FE"/>
      </dataBar>
    </cfRule>
  </conditionalFormatting>
  <conditionalFormatting sqref="AQ46:AQ52">
    <cfRule type="dataBar" priority="15">
      <dataBar showValue="1">
        <cfvo type="num" val="0"/>
        <cfvo type="num" val="0"/>
        <color rgb="00D8B4FE"/>
      </dataBar>
    </cfRule>
  </conditionalFormatting>
  <conditionalFormatting sqref="AQ57:AQ59">
    <cfRule type="dataBar" priority="16">
      <dataBar showValue="1">
        <cfvo type="num" val="0"/>
        <cfvo type="num" val="0"/>
        <color rgb="00D8B4FE"/>
      </dataBar>
    </cfRule>
  </conditionalFormatting>
  <conditionalFormatting sqref="BA7:BA15">
    <cfRule type="dataBar" priority="17">
      <dataBar showValue="1">
        <cfvo type="num" val="0"/>
        <cfvo type="num" val="0"/>
        <color rgb="00D8B4FE"/>
      </dataBar>
    </cfRule>
  </conditionalFormatting>
  <conditionalFormatting sqref="BA20:BA41">
    <cfRule type="dataBar" priority="18">
      <dataBar showValue="1">
        <cfvo type="num" val="0"/>
        <cfvo type="num" val="0"/>
        <color rgb="00D8B4FE"/>
      </dataBar>
    </cfRule>
  </conditionalFormatting>
  <conditionalFormatting sqref="BA46:BA52">
    <cfRule type="dataBar" priority="19">
      <dataBar showValue="1">
        <cfvo type="num" val="0"/>
        <cfvo type="num" val="0"/>
        <color rgb="00D8B4FE"/>
      </dataBar>
    </cfRule>
  </conditionalFormatting>
  <conditionalFormatting sqref="BA57:BA59">
    <cfRule type="dataBar" priority="20">
      <dataBar showValue="1">
        <cfvo type="num" val="0"/>
        <cfvo type="num" val="0"/>
        <color rgb="00D8B4FE"/>
      </dataBar>
    </cfRule>
  </conditionalFormatting>
  <conditionalFormatting sqref="BQ7:BQ15">
    <cfRule type="dataBar" priority="21">
      <dataBar showValue="1">
        <cfvo type="num" val="0"/>
        <cfvo type="max"/>
        <color rgb="00B7E4C7"/>
      </dataBar>
    </cfRule>
  </conditionalFormatting>
  <conditionalFormatting sqref="BQ20:BQ41">
    <cfRule type="dataBar" priority="22">
      <dataBar showValue="1">
        <cfvo type="num" val="0"/>
        <cfvo type="max"/>
        <color rgb="00B7E4C7"/>
      </dataBar>
    </cfRule>
  </conditionalFormatting>
  <conditionalFormatting sqref="BQ46:BQ52">
    <cfRule type="dataBar" priority="23">
      <dataBar showValue="1">
        <cfvo type="num" val="0"/>
        <cfvo type="max"/>
        <color rgb="00B7E4C7"/>
      </dataBar>
    </cfRule>
  </conditionalFormatting>
  <conditionalFormatting sqref="BQ57:BQ59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1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01.04.2026 — 30.04.2026</t>
        </is>
      </c>
    </row>
    <row r="3">
      <c r="A3" t="inlineStr">
        <is>
          <t>Дата контроля: 30.04.2026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4004364.839999999</v>
      </c>
    </row>
    <row r="7">
      <c r="A7" s="6" t="inlineStr">
        <is>
          <t>План суммы</t>
        </is>
      </c>
      <c r="B7" s="14" t="n">
        <v>4020300</v>
      </c>
    </row>
    <row r="8">
      <c r="A8" s="6" t="inlineStr">
        <is>
          <t>Выполнение суммы</t>
        </is>
      </c>
      <c r="B8" s="15" t="n">
        <v>0.9960363256473396</v>
      </c>
    </row>
    <row r="9">
      <c r="A9" s="6" t="inlineStr">
        <is>
          <t>Факт тренировок</t>
        </is>
      </c>
      <c r="B9" s="14" t="n">
        <v>4167</v>
      </c>
    </row>
    <row r="10">
      <c r="A10" s="6" t="inlineStr">
        <is>
          <t>План тренировок</t>
        </is>
      </c>
      <c r="B10" s="14" t="n">
        <v>3871</v>
      </c>
    </row>
    <row r="11">
      <c r="A11" s="6" t="inlineStr">
        <is>
          <t>Выполнение тренировок</t>
        </is>
      </c>
      <c r="B11" s="15" t="n">
        <v>1.076466029449755</v>
      </c>
    </row>
    <row r="12">
      <c r="A12" s="6" t="inlineStr">
        <is>
          <t>Дней прошло</t>
        </is>
      </c>
      <c r="B12" s="14" t="inlineStr">
        <is>
          <t>30 / 30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1091</v>
      </c>
      <c r="C17" s="7" t="n">
        <v>1479</v>
      </c>
      <c r="D17" s="17" t="n">
        <v>1.355637030247479</v>
      </c>
      <c r="E17" s="7" t="n">
        <v>1115100</v>
      </c>
      <c r="F17" s="7" t="n">
        <v>1136942.3</v>
      </c>
      <c r="G17" s="17" t="n">
        <v>1.01958774997758</v>
      </c>
      <c r="H17" s="7" t="n">
        <v>1136942.3</v>
      </c>
      <c r="I17" s="7" t="n">
        <v>21842.29999999981</v>
      </c>
    </row>
    <row r="18">
      <c r="A18" s="6" t="inlineStr">
        <is>
          <t>ТЗ</t>
        </is>
      </c>
      <c r="B18" s="7" t="n">
        <v>1833</v>
      </c>
      <c r="C18" s="7" t="n">
        <v>1796</v>
      </c>
      <c r="D18" s="17" t="n">
        <v>0.9798145117294054</v>
      </c>
      <c r="E18" s="7" t="n">
        <v>2093000</v>
      </c>
      <c r="F18" s="7" t="n">
        <v>2083002.12</v>
      </c>
      <c r="G18" s="17" t="n">
        <v>0.9952231820353558</v>
      </c>
      <c r="H18" s="7" t="n">
        <v>2083002.12</v>
      </c>
      <c r="I18" s="7" t="n">
        <v>-9997.880000000354</v>
      </c>
    </row>
    <row r="19">
      <c r="A19" s="6" t="inlineStr">
        <is>
          <t>ГП</t>
        </is>
      </c>
      <c r="B19" s="7" t="n">
        <v>478</v>
      </c>
      <c r="C19" s="7" t="n">
        <v>435</v>
      </c>
      <c r="D19" s="17" t="n">
        <v>0.9100418410041841</v>
      </c>
      <c r="E19" s="7" t="n">
        <v>495600</v>
      </c>
      <c r="F19" s="7" t="n">
        <v>469325.84</v>
      </c>
      <c r="G19" s="17" t="n">
        <v>0.9469851493139629</v>
      </c>
      <c r="H19" s="7" t="n">
        <v>469325.84</v>
      </c>
      <c r="I19" s="7" t="n">
        <v>-26274.15999999997</v>
      </c>
    </row>
    <row r="20">
      <c r="A20" s="6" t="inlineStr">
        <is>
          <t>БИ</t>
        </is>
      </c>
      <c r="B20" s="7" t="n">
        <v>469</v>
      </c>
      <c r="C20" s="7" t="n">
        <v>457</v>
      </c>
      <c r="D20" s="17" t="n">
        <v>0.9744136460554371</v>
      </c>
      <c r="E20" s="7" t="n">
        <v>316600</v>
      </c>
      <c r="F20" s="7" t="n">
        <v>315094.58</v>
      </c>
      <c r="G20" s="17" t="n">
        <v>0.9952450410612761</v>
      </c>
      <c r="H20" s="7" t="n">
        <v>315094.58</v>
      </c>
      <c r="I20" s="7" t="n">
        <v>-1505.419999999984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Дедюхина Алина Семеновна</t>
        </is>
      </c>
      <c r="C26" s="7" t="n">
        <v>14</v>
      </c>
      <c r="D26" s="7" t="n">
        <v>6</v>
      </c>
      <c r="E26" s="17" t="n">
        <v>0.4285714285714285</v>
      </c>
      <c r="F26" s="7" t="n">
        <v>10300</v>
      </c>
      <c r="G26" s="7" t="n">
        <v>5187.5</v>
      </c>
      <c r="H26" s="17" t="n">
        <v>0.5036407766990292</v>
      </c>
      <c r="I26" s="7" t="n">
        <v>5187.5</v>
      </c>
      <c r="J26" s="7" t="n">
        <v>-5112.5</v>
      </c>
    </row>
    <row r="27">
      <c r="A27" s="6" t="inlineStr">
        <is>
          <t>БАС</t>
        </is>
      </c>
      <c r="B27" s="6" t="inlineStr">
        <is>
          <t>Гречман Владислав Андреевич</t>
        </is>
      </c>
      <c r="C27" s="7" t="n">
        <v>244</v>
      </c>
      <c r="D27" s="7" t="n">
        <v>173</v>
      </c>
      <c r="E27" s="17" t="n">
        <v>0.7090163934426229</v>
      </c>
      <c r="F27" s="7" t="n">
        <v>216000</v>
      </c>
      <c r="G27" s="7" t="n">
        <v>164832.27</v>
      </c>
      <c r="H27" s="17" t="n">
        <v>0.7631123611111109</v>
      </c>
      <c r="I27" s="7" t="n">
        <v>164832.27</v>
      </c>
      <c r="J27" s="7" t="n">
        <v>-51167.73000000004</v>
      </c>
    </row>
    <row r="28">
      <c r="A28" s="6" t="inlineStr">
        <is>
          <t>БАС</t>
        </is>
      </c>
      <c r="B28" s="6" t="inlineStr">
        <is>
          <t>Пикулев Александр Николаевич</t>
        </is>
      </c>
      <c r="C28" s="7" t="n">
        <v>96</v>
      </c>
      <c r="D28" s="7" t="n">
        <v>141</v>
      </c>
      <c r="E28" s="17" t="n">
        <v>1.46875</v>
      </c>
      <c r="F28" s="7" t="n">
        <v>112100</v>
      </c>
      <c r="G28" s="7" t="n">
        <v>96056</v>
      </c>
      <c r="H28" s="17" t="n">
        <v>0.8568777876895629</v>
      </c>
      <c r="I28" s="7" t="n">
        <v>96056</v>
      </c>
      <c r="J28" s="7" t="n">
        <v>-16044</v>
      </c>
    </row>
    <row r="29">
      <c r="A29" s="6" t="inlineStr">
        <is>
          <t>БАС</t>
        </is>
      </c>
      <c r="B29" s="6" t="inlineStr">
        <is>
          <t>Букина Маргарита Александровна</t>
        </is>
      </c>
      <c r="C29" s="7" t="n">
        <v>141</v>
      </c>
      <c r="D29" s="7" t="n">
        <v>125</v>
      </c>
      <c r="E29" s="17" t="n">
        <v>0.8865248226950354</v>
      </c>
      <c r="F29" s="7" t="n">
        <v>164700</v>
      </c>
      <c r="G29" s="7" t="n">
        <v>141302.41</v>
      </c>
      <c r="H29" s="17" t="n">
        <v>0.8579381299332117</v>
      </c>
      <c r="I29" s="7" t="n">
        <v>141302.41</v>
      </c>
      <c r="J29" s="7" t="n">
        <v>-23397.59000000003</v>
      </c>
    </row>
    <row r="30">
      <c r="A30" s="6" t="inlineStr">
        <is>
          <t>БАС</t>
        </is>
      </c>
      <c r="B30" s="6" t="inlineStr">
        <is>
          <t>Глухова Мария Алексеевна</t>
        </is>
      </c>
      <c r="C30" s="7" t="n">
        <v>161</v>
      </c>
      <c r="D30" s="7" t="n">
        <v>191</v>
      </c>
      <c r="E30" s="17" t="n">
        <v>1.186335403726708</v>
      </c>
      <c r="F30" s="7" t="n">
        <v>159800</v>
      </c>
      <c r="G30" s="7" t="n">
        <v>160411.25</v>
      </c>
      <c r="H30" s="17" t="n">
        <v>1.003825093867334</v>
      </c>
      <c r="I30" s="7" t="n">
        <v>160411.25</v>
      </c>
      <c r="J30" s="7" t="n">
        <v>611.25</v>
      </c>
    </row>
    <row r="31">
      <c r="A31" s="6" t="inlineStr">
        <is>
          <t>БАС</t>
        </is>
      </c>
      <c r="B31" s="6" t="inlineStr">
        <is>
          <t>Александрова Мария Александровна</t>
        </is>
      </c>
      <c r="C31" s="7" t="n">
        <v>141</v>
      </c>
      <c r="D31" s="7" t="n">
        <v>123</v>
      </c>
      <c r="E31" s="17" t="n">
        <v>0.8723404255319149</v>
      </c>
      <c r="F31" s="7" t="n">
        <v>108800</v>
      </c>
      <c r="G31" s="7" t="n">
        <v>117690</v>
      </c>
      <c r="H31" s="17" t="n">
        <v>1.081709558823529</v>
      </c>
      <c r="I31" s="7" t="n">
        <v>117690</v>
      </c>
      <c r="J31" s="7" t="n">
        <v>8890</v>
      </c>
    </row>
    <row r="32">
      <c r="A32" s="6" t="inlineStr">
        <is>
          <t>БАС</t>
        </is>
      </c>
      <c r="B32" s="6" t="inlineStr">
        <is>
          <t>Кокорин Александр Борисович</t>
        </is>
      </c>
      <c r="C32" s="7" t="n">
        <v>23</v>
      </c>
      <c r="D32" s="7" t="n">
        <v>28</v>
      </c>
      <c r="E32" s="17" t="n">
        <v>1.217391304347826</v>
      </c>
      <c r="F32" s="7" t="n">
        <v>28700</v>
      </c>
      <c r="G32" s="7" t="n">
        <v>31524.5</v>
      </c>
      <c r="H32" s="17" t="n">
        <v>1.098414634146341</v>
      </c>
      <c r="I32" s="7" t="n">
        <v>31524.5</v>
      </c>
      <c r="J32" s="7" t="n">
        <v>2824.5</v>
      </c>
    </row>
    <row r="33">
      <c r="A33" s="6" t="inlineStr">
        <is>
          <t>БАС</t>
        </is>
      </c>
      <c r="B33" s="6" t="inlineStr">
        <is>
          <t>Семынина Нина Денисовна</t>
        </is>
      </c>
      <c r="C33" s="7" t="n">
        <v>158</v>
      </c>
      <c r="D33" s="7" t="n">
        <v>197</v>
      </c>
      <c r="E33" s="17" t="n">
        <v>1.246835443037975</v>
      </c>
      <c r="F33" s="7" t="n">
        <v>154200</v>
      </c>
      <c r="G33" s="7" t="n">
        <v>188357.1199999999</v>
      </c>
      <c r="H33" s="17" t="n">
        <v>1.221511802853436</v>
      </c>
      <c r="I33" s="7" t="n">
        <v>188357.1199999999</v>
      </c>
      <c r="J33" s="7" t="n">
        <v>34157.11999999991</v>
      </c>
    </row>
    <row r="34">
      <c r="A34" s="6" t="inlineStr">
        <is>
          <t>БАС</t>
        </is>
      </c>
      <c r="B34" s="6" t="inlineStr">
        <is>
          <t>Холмогорова Кристина Ивановна</t>
        </is>
      </c>
      <c r="C34" s="7" t="n">
        <v>113</v>
      </c>
      <c r="D34" s="7" t="n">
        <v>495</v>
      </c>
      <c r="E34" s="17" t="n">
        <v>4.380530973451328</v>
      </c>
      <c r="F34" s="7" t="n">
        <v>160500</v>
      </c>
      <c r="G34" s="7" t="n">
        <v>231581.25</v>
      </c>
      <c r="H34" s="17" t="n">
        <v>1.442873831775701</v>
      </c>
      <c r="I34" s="7" t="n">
        <v>231581.25</v>
      </c>
      <c r="J34" s="7" t="n">
        <v>71081.25</v>
      </c>
    </row>
    <row r="35">
      <c r="A35" s="6" t="inlineStr">
        <is>
          <t>ТЗ</t>
        </is>
      </c>
      <c r="B35" s="6" t="inlineStr">
        <is>
          <t>Симонов Дмитрий Андреевич</t>
        </is>
      </c>
      <c r="C35" s="7" t="n">
        <v>3</v>
      </c>
      <c r="D35" s="7" t="n">
        <v>3</v>
      </c>
      <c r="E35" s="17" t="n">
        <v>1</v>
      </c>
      <c r="F35" s="7" t="n">
        <v>0</v>
      </c>
      <c r="G35" s="7" t="n">
        <v>0</v>
      </c>
      <c r="H35" s="17" t="n">
        <v>0</v>
      </c>
      <c r="I35" s="7" t="n">
        <v>0</v>
      </c>
      <c r="J35" s="7" t="n">
        <v>0</v>
      </c>
    </row>
    <row r="36">
      <c r="A36" s="6" t="inlineStr">
        <is>
          <t>ТЗ</t>
        </is>
      </c>
      <c r="B36" s="6" t="inlineStr">
        <is>
          <t>Фазиахметов Артём Ринатович</t>
        </is>
      </c>
      <c r="C36" s="7" t="n">
        <v>11</v>
      </c>
      <c r="D36" s="7" t="n">
        <v>0</v>
      </c>
      <c r="E36" s="17" t="n">
        <v>0</v>
      </c>
      <c r="F36" s="7" t="n">
        <v>11100</v>
      </c>
      <c r="G36" s="7" t="n">
        <v>0</v>
      </c>
      <c r="H36" s="17" t="n">
        <v>0</v>
      </c>
      <c r="I36" s="7" t="n">
        <v>0</v>
      </c>
      <c r="J36" s="7" t="n">
        <v>-11100</v>
      </c>
    </row>
    <row r="37">
      <c r="A37" s="6" t="inlineStr">
        <is>
          <t>ТЗ</t>
        </is>
      </c>
      <c r="B37" s="6" t="inlineStr">
        <is>
          <t>Фофанов Сергей Анатольевич</t>
        </is>
      </c>
      <c r="C37" s="7" t="n">
        <v>0</v>
      </c>
      <c r="D37" s="7" t="n">
        <v>6</v>
      </c>
      <c r="E37" s="17" t="n">
        <v>0</v>
      </c>
      <c r="F37" s="7" t="n">
        <v>0</v>
      </c>
      <c r="G37" s="7" t="n">
        <v>0</v>
      </c>
      <c r="H37" s="17" t="n">
        <v>0</v>
      </c>
      <c r="I37" s="7" t="n">
        <v>0</v>
      </c>
      <c r="J37" s="7" t="n">
        <v>0</v>
      </c>
    </row>
    <row r="38">
      <c r="A38" s="6" t="inlineStr">
        <is>
          <t>ТЗ</t>
        </is>
      </c>
      <c r="B38" s="6" t="inlineStr">
        <is>
          <t>Шитова Татьяна Петровна</t>
        </is>
      </c>
      <c r="C38" s="7" t="n">
        <v>45</v>
      </c>
      <c r="D38" s="7" t="n">
        <v>23</v>
      </c>
      <c r="E38" s="17" t="n">
        <v>0.5111111111111111</v>
      </c>
      <c r="F38" s="7" t="n">
        <v>43500</v>
      </c>
      <c r="G38" s="7" t="n">
        <v>25435.5</v>
      </c>
      <c r="H38" s="17" t="n">
        <v>0.5847241379310345</v>
      </c>
      <c r="I38" s="7" t="n">
        <v>25435.5</v>
      </c>
      <c r="J38" s="7" t="n">
        <v>-18064.5</v>
      </c>
    </row>
    <row r="39">
      <c r="A39" s="6" t="inlineStr">
        <is>
          <t>ТЗ</t>
        </is>
      </c>
      <c r="B39" s="6" t="inlineStr">
        <is>
          <t>Нахаев Артем Валерьевич</t>
        </is>
      </c>
      <c r="C39" s="7" t="n">
        <v>95</v>
      </c>
      <c r="D39" s="7" t="n">
        <v>60</v>
      </c>
      <c r="E39" s="17" t="n">
        <v>0.631578947368421</v>
      </c>
      <c r="F39" s="7" t="n">
        <v>115300</v>
      </c>
      <c r="G39" s="7" t="n">
        <v>70109</v>
      </c>
      <c r="H39" s="17" t="n">
        <v>0.6080572419774501</v>
      </c>
      <c r="I39" s="7" t="n">
        <v>70109</v>
      </c>
      <c r="J39" s="7" t="n">
        <v>-45191</v>
      </c>
    </row>
    <row r="40">
      <c r="A40" s="6" t="inlineStr">
        <is>
          <t>ТЗ</t>
        </is>
      </c>
      <c r="B40" s="6" t="inlineStr">
        <is>
          <t>Глухова Дарья Алексеевна</t>
        </is>
      </c>
      <c r="C40" s="7" t="n">
        <v>72</v>
      </c>
      <c r="D40" s="7" t="n">
        <v>55</v>
      </c>
      <c r="E40" s="17" t="n">
        <v>0.7638888888888888</v>
      </c>
      <c r="F40" s="7" t="n">
        <v>80900</v>
      </c>
      <c r="G40" s="7" t="n">
        <v>52899.17</v>
      </c>
      <c r="H40" s="17" t="n">
        <v>0.6538834363411619</v>
      </c>
      <c r="I40" s="7" t="n">
        <v>52899.17</v>
      </c>
      <c r="J40" s="7" t="n">
        <v>-28000.83</v>
      </c>
    </row>
    <row r="41">
      <c r="A41" s="6" t="inlineStr">
        <is>
          <t>ТЗ</t>
        </is>
      </c>
      <c r="B41" s="6" t="inlineStr">
        <is>
          <t>Раленский Владислав Витальевич</t>
        </is>
      </c>
      <c r="C41" s="7" t="n">
        <v>138</v>
      </c>
      <c r="D41" s="7" t="n">
        <v>88</v>
      </c>
      <c r="E41" s="17" t="n">
        <v>0.6376811594202898</v>
      </c>
      <c r="F41" s="7" t="n">
        <v>142400</v>
      </c>
      <c r="G41" s="7" t="n">
        <v>101417.19</v>
      </c>
      <c r="H41" s="17" t="n">
        <v>0.7121993679775283</v>
      </c>
      <c r="I41" s="7" t="n">
        <v>101417.19</v>
      </c>
      <c r="J41" s="7" t="n">
        <v>-40982.80999999998</v>
      </c>
    </row>
    <row r="42">
      <c r="A42" s="6" t="inlineStr">
        <is>
          <t>ТЗ</t>
        </is>
      </c>
      <c r="B42" s="6" t="inlineStr">
        <is>
          <t>Субботин Андрей Александрович</t>
        </is>
      </c>
      <c r="C42" s="7" t="n">
        <v>170</v>
      </c>
      <c r="D42" s="7" t="n">
        <v>137</v>
      </c>
      <c r="E42" s="17" t="n">
        <v>0.8058823529411765</v>
      </c>
      <c r="F42" s="7" t="n">
        <v>220500</v>
      </c>
      <c r="G42" s="7" t="n">
        <v>178648</v>
      </c>
      <c r="H42" s="17" t="n">
        <v>0.8101950113378685</v>
      </c>
      <c r="I42" s="7" t="n">
        <v>178648</v>
      </c>
      <c r="J42" s="7" t="n">
        <v>-41852</v>
      </c>
    </row>
    <row r="43">
      <c r="A43" s="6" t="inlineStr">
        <is>
          <t>ТЗ</t>
        </is>
      </c>
      <c r="B43" s="6" t="inlineStr">
        <is>
          <t>Перевозчикова Любовь Александровна</t>
        </is>
      </c>
      <c r="C43" s="7" t="n">
        <v>131</v>
      </c>
      <c r="D43" s="7" t="n">
        <v>117</v>
      </c>
      <c r="E43" s="17" t="n">
        <v>0.8931297709923665</v>
      </c>
      <c r="F43" s="7" t="n">
        <v>150300</v>
      </c>
      <c r="G43" s="7" t="n">
        <v>132371.5</v>
      </c>
      <c r="H43" s="17" t="n">
        <v>0.8807152361942782</v>
      </c>
      <c r="I43" s="7" t="n">
        <v>132371.5</v>
      </c>
      <c r="J43" s="7" t="n">
        <v>-17928.5</v>
      </c>
    </row>
    <row r="44">
      <c r="A44" s="6" t="inlineStr">
        <is>
          <t>ТЗ</t>
        </is>
      </c>
      <c r="B44" s="6" t="inlineStr">
        <is>
          <t>Макарова Ольга Дмитриевна</t>
        </is>
      </c>
      <c r="C44" s="7" t="n">
        <v>134</v>
      </c>
      <c r="D44" s="7" t="n">
        <v>126</v>
      </c>
      <c r="E44" s="17" t="n">
        <v>0.9402985074626866</v>
      </c>
      <c r="F44" s="7" t="n">
        <v>160700</v>
      </c>
      <c r="G44" s="7" t="n">
        <v>152389.5</v>
      </c>
      <c r="H44" s="17" t="n">
        <v>0.9482856253889235</v>
      </c>
      <c r="I44" s="7" t="n">
        <v>152389.5</v>
      </c>
      <c r="J44" s="7" t="n">
        <v>-8310.5</v>
      </c>
    </row>
    <row r="45">
      <c r="A45" s="6" t="inlineStr">
        <is>
          <t>ТЗ</t>
        </is>
      </c>
      <c r="B45" s="6" t="inlineStr">
        <is>
          <t>Воробьев Владислав Викторович</t>
        </is>
      </c>
      <c r="C45" s="7" t="n">
        <v>104</v>
      </c>
      <c r="D45" s="7" t="n">
        <v>100</v>
      </c>
      <c r="E45" s="17" t="n">
        <v>0.9615384615384616</v>
      </c>
      <c r="F45" s="7" t="n">
        <v>113500</v>
      </c>
      <c r="G45" s="7" t="n">
        <v>111970.4</v>
      </c>
      <c r="H45" s="17" t="n">
        <v>0.9865233480176213</v>
      </c>
      <c r="I45" s="7" t="n">
        <v>111970.4</v>
      </c>
      <c r="J45" s="7" t="n">
        <v>-1529.599999999977</v>
      </c>
    </row>
    <row r="46">
      <c r="A46" s="6" t="inlineStr">
        <is>
          <t>ТЗ</t>
        </is>
      </c>
      <c r="B46" s="6" t="inlineStr">
        <is>
          <t>Федоров Александр Максимович</t>
        </is>
      </c>
      <c r="C46" s="7" t="n">
        <v>133</v>
      </c>
      <c r="D46" s="7" t="n">
        <v>138</v>
      </c>
      <c r="E46" s="17" t="n">
        <v>1.037593984962406</v>
      </c>
      <c r="F46" s="7" t="n">
        <v>146900</v>
      </c>
      <c r="G46" s="7" t="n">
        <v>146300</v>
      </c>
      <c r="H46" s="17" t="n">
        <v>0.9959155888359428</v>
      </c>
      <c r="I46" s="7" t="n">
        <v>146300</v>
      </c>
      <c r="J46" s="7" t="n">
        <v>-600</v>
      </c>
    </row>
    <row r="47">
      <c r="A47" s="6" t="inlineStr">
        <is>
          <t>ТЗ</t>
        </is>
      </c>
      <c r="B47" s="6" t="inlineStr">
        <is>
          <t>Шаймухаметова Гулина Флусовна</t>
        </is>
      </c>
      <c r="C47" s="7" t="n">
        <v>29</v>
      </c>
      <c r="D47" s="7" t="n">
        <v>29</v>
      </c>
      <c r="E47" s="17" t="n">
        <v>1</v>
      </c>
      <c r="F47" s="7" t="n">
        <v>12700</v>
      </c>
      <c r="G47" s="7" t="n">
        <v>12684</v>
      </c>
      <c r="H47" s="17" t="n">
        <v>0.998740157480315</v>
      </c>
      <c r="I47" s="7" t="n">
        <v>12684</v>
      </c>
      <c r="J47" s="7" t="n">
        <v>-16</v>
      </c>
    </row>
    <row r="48">
      <c r="A48" s="6" t="inlineStr">
        <is>
          <t>ТЗ</t>
        </is>
      </c>
      <c r="B48" s="6" t="inlineStr">
        <is>
          <t>Котикова Дарья Ивановна</t>
        </is>
      </c>
      <c r="C48" s="7" t="n">
        <v>64</v>
      </c>
      <c r="D48" s="7" t="n">
        <v>64</v>
      </c>
      <c r="E48" s="17" t="n">
        <v>1</v>
      </c>
      <c r="F48" s="7" t="n">
        <v>43200</v>
      </c>
      <c r="G48" s="7" t="n">
        <v>43194.25</v>
      </c>
      <c r="H48" s="17" t="n">
        <v>0.9998668981481481</v>
      </c>
      <c r="I48" s="7" t="n">
        <v>43194.25</v>
      </c>
      <c r="J48" s="7" t="n">
        <v>-5.75</v>
      </c>
    </row>
    <row r="49">
      <c r="A49" s="6" t="inlineStr">
        <is>
          <t>ТЗ</t>
        </is>
      </c>
      <c r="B49" s="6" t="inlineStr">
        <is>
          <t>Шамшурин Данил Алексеевич</t>
        </is>
      </c>
      <c r="C49" s="7" t="n">
        <v>18</v>
      </c>
      <c r="D49" s="7" t="n">
        <v>18</v>
      </c>
      <c r="E49" s="17" t="n">
        <v>1</v>
      </c>
      <c r="F49" s="7" t="n">
        <v>4600</v>
      </c>
      <c r="G49" s="7" t="n">
        <v>4605</v>
      </c>
      <c r="H49" s="17" t="n">
        <v>1.001086956521739</v>
      </c>
      <c r="I49" s="7" t="n">
        <v>4605</v>
      </c>
      <c r="J49" s="7" t="n">
        <v>5</v>
      </c>
    </row>
    <row r="50">
      <c r="A50" s="6" t="inlineStr">
        <is>
          <t>ТЗ</t>
        </is>
      </c>
      <c r="B50" s="6" t="inlineStr">
        <is>
          <t>Жвакин Данил Алексеевич</t>
        </is>
      </c>
      <c r="C50" s="7" t="n">
        <v>90</v>
      </c>
      <c r="D50" s="7" t="n">
        <v>91</v>
      </c>
      <c r="E50" s="17" t="n">
        <v>1.011111111111111</v>
      </c>
      <c r="F50" s="7" t="n">
        <v>138800</v>
      </c>
      <c r="G50" s="7" t="n">
        <v>141540.5</v>
      </c>
      <c r="H50" s="17" t="n">
        <v>1.019744236311239</v>
      </c>
      <c r="I50" s="7" t="n">
        <v>141540.5</v>
      </c>
      <c r="J50" s="7" t="n">
        <v>2740.5</v>
      </c>
    </row>
    <row r="51">
      <c r="A51" s="6" t="inlineStr">
        <is>
          <t>ТЗ</t>
        </is>
      </c>
      <c r="B51" s="6" t="inlineStr">
        <is>
          <t>Градобоев Михаил Александрович</t>
        </is>
      </c>
      <c r="C51" s="7" t="n">
        <v>152</v>
      </c>
      <c r="D51" s="7" t="n">
        <v>150</v>
      </c>
      <c r="E51" s="17" t="n">
        <v>0.9868421052631579</v>
      </c>
      <c r="F51" s="7" t="n">
        <v>159300</v>
      </c>
      <c r="G51" s="7" t="n">
        <v>163992.62</v>
      </c>
      <c r="H51" s="17" t="n">
        <v>1.029457752667922</v>
      </c>
      <c r="I51" s="7" t="n">
        <v>163992.62</v>
      </c>
      <c r="J51" s="7" t="n">
        <v>4692.620000000024</v>
      </c>
    </row>
    <row r="52">
      <c r="A52" s="6" t="inlineStr">
        <is>
          <t>ТЗ</t>
        </is>
      </c>
      <c r="B52" s="6" t="inlineStr">
        <is>
          <t>Шамшурина Наталья Александровна</t>
        </is>
      </c>
      <c r="C52" s="7" t="n">
        <v>106</v>
      </c>
      <c r="D52" s="7" t="n">
        <v>120</v>
      </c>
      <c r="E52" s="17" t="n">
        <v>1.132075471698113</v>
      </c>
      <c r="F52" s="7" t="n">
        <v>149600</v>
      </c>
      <c r="G52" s="7" t="n">
        <v>170769.5</v>
      </c>
      <c r="H52" s="17" t="n">
        <v>1.141507352941176</v>
      </c>
      <c r="I52" s="7" t="n">
        <v>170769.5</v>
      </c>
      <c r="J52" s="7" t="n">
        <v>21169.49999999997</v>
      </c>
    </row>
    <row r="53">
      <c r="A53" s="6" t="inlineStr">
        <is>
          <t>ТЗ</t>
        </is>
      </c>
      <c r="B53" s="6" t="inlineStr">
        <is>
          <t>Косолапова Ираида Ивановна</t>
        </is>
      </c>
      <c r="C53" s="7" t="n">
        <v>143</v>
      </c>
      <c r="D53" s="7" t="n">
        <v>163</v>
      </c>
      <c r="E53" s="17" t="n">
        <v>1.13986013986014</v>
      </c>
      <c r="F53" s="7" t="n">
        <v>184600</v>
      </c>
      <c r="G53" s="7" t="n">
        <v>222513.25</v>
      </c>
      <c r="H53" s="17" t="n">
        <v>1.205380552546045</v>
      </c>
      <c r="I53" s="7" t="n">
        <v>222513.25</v>
      </c>
      <c r="J53" s="7" t="n">
        <v>37913.25</v>
      </c>
    </row>
    <row r="54">
      <c r="A54" s="6" t="inlineStr">
        <is>
          <t>ТЗ</t>
        </is>
      </c>
      <c r="B54" s="6" t="inlineStr">
        <is>
          <t>Морозова Юлия Сергеевна</t>
        </is>
      </c>
      <c r="C54" s="7" t="n">
        <v>126</v>
      </c>
      <c r="D54" s="7" t="n">
        <v>155</v>
      </c>
      <c r="E54" s="17" t="n">
        <v>1.23015873015873</v>
      </c>
      <c r="F54" s="7" t="n">
        <v>155800</v>
      </c>
      <c r="G54" s="7" t="n">
        <v>194455.24</v>
      </c>
      <c r="H54" s="17" t="n">
        <v>1.248108087291399</v>
      </c>
      <c r="I54" s="7" t="n">
        <v>194455.24</v>
      </c>
      <c r="J54" s="7" t="n">
        <v>38655.23999999999</v>
      </c>
    </row>
    <row r="55">
      <c r="A55" s="6" t="inlineStr">
        <is>
          <t>ТЗ</t>
        </is>
      </c>
      <c r="B55" s="6" t="inlineStr">
        <is>
          <t>Прилуков Виктор Алексеевич</t>
        </is>
      </c>
      <c r="C55" s="7" t="n">
        <v>35</v>
      </c>
      <c r="D55" s="7" t="n">
        <v>88</v>
      </c>
      <c r="E55" s="17" t="n">
        <v>2.514285714285714</v>
      </c>
      <c r="F55" s="7" t="n">
        <v>36100</v>
      </c>
      <c r="G55" s="7" t="n">
        <v>91944</v>
      </c>
      <c r="H55" s="17" t="n">
        <v>2.546925207756233</v>
      </c>
      <c r="I55" s="7" t="n">
        <v>91944</v>
      </c>
      <c r="J55" s="7" t="n">
        <v>55844</v>
      </c>
    </row>
    <row r="56">
      <c r="A56" s="6" t="inlineStr">
        <is>
          <t>ТЗ</t>
        </is>
      </c>
      <c r="B56" s="6" t="inlineStr">
        <is>
          <t>Борисова Маргарита Петровна</t>
        </is>
      </c>
      <c r="C56" s="7" t="n">
        <v>34</v>
      </c>
      <c r="D56" s="7" t="n">
        <v>65</v>
      </c>
      <c r="E56" s="17" t="n">
        <v>1.911764705882353</v>
      </c>
      <c r="F56" s="7" t="n">
        <v>23200</v>
      </c>
      <c r="G56" s="7" t="n">
        <v>65763.5</v>
      </c>
      <c r="H56" s="17" t="n">
        <v>2.834633620689655</v>
      </c>
      <c r="I56" s="7" t="n">
        <v>65763.5</v>
      </c>
      <c r="J56" s="7" t="n">
        <v>42563.5</v>
      </c>
    </row>
    <row r="57">
      <c r="A57" s="6" t="inlineStr">
        <is>
          <t>ГП</t>
        </is>
      </c>
      <c r="B57" s="6" t="inlineStr">
        <is>
          <t>Сентябов Дмитрий Григорьевич</t>
        </is>
      </c>
      <c r="C57" s="7" t="n">
        <v>13</v>
      </c>
      <c r="D57" s="7" t="n">
        <v>8</v>
      </c>
      <c r="E57" s="17" t="n">
        <v>0.6153846153846154</v>
      </c>
      <c r="F57" s="7" t="n">
        <v>12800</v>
      </c>
      <c r="G57" s="7" t="n">
        <v>6260.5</v>
      </c>
      <c r="H57" s="17" t="n">
        <v>0.4891015625</v>
      </c>
      <c r="I57" s="7" t="n">
        <v>6260.5</v>
      </c>
      <c r="J57" s="7" t="n">
        <v>-6539.5</v>
      </c>
    </row>
    <row r="58">
      <c r="A58" s="6" t="inlineStr">
        <is>
          <t>ГП</t>
        </is>
      </c>
      <c r="B58" s="6" t="inlineStr">
        <is>
          <t>Козлова Марина Валерьевна</t>
        </is>
      </c>
      <c r="C58" s="7" t="n">
        <v>155</v>
      </c>
      <c r="D58" s="7" t="n">
        <v>124</v>
      </c>
      <c r="E58" s="17" t="n">
        <v>0.8</v>
      </c>
      <c r="F58" s="7" t="n">
        <v>123300</v>
      </c>
      <c r="G58" s="7" t="n">
        <v>93459</v>
      </c>
      <c r="H58" s="17" t="n">
        <v>0.7579805352798054</v>
      </c>
      <c r="I58" s="7" t="n">
        <v>93459</v>
      </c>
      <c r="J58" s="7" t="n">
        <v>-29841</v>
      </c>
    </row>
    <row r="59">
      <c r="A59" s="6" t="inlineStr">
        <is>
          <t>ГП</t>
        </is>
      </c>
      <c r="B59" s="6" t="inlineStr">
        <is>
          <t>Широбокова Юлия Витальевна</t>
        </is>
      </c>
      <c r="C59" s="7" t="n">
        <v>164</v>
      </c>
      <c r="D59" s="7" t="n">
        <v>154</v>
      </c>
      <c r="E59" s="17" t="n">
        <v>0.9390243902439024</v>
      </c>
      <c r="F59" s="7" t="n">
        <v>214700</v>
      </c>
      <c r="G59" s="7" t="n">
        <v>206588.25</v>
      </c>
      <c r="H59" s="17" t="n">
        <v>0.9622182114578481</v>
      </c>
      <c r="I59" s="7" t="n">
        <v>206588.25</v>
      </c>
      <c r="J59" s="7" t="n">
        <v>-8111.75</v>
      </c>
    </row>
    <row r="60">
      <c r="A60" s="6" t="inlineStr">
        <is>
          <t>ГП</t>
        </is>
      </c>
      <c r="B60" s="6" t="inlineStr">
        <is>
          <t>Перевощикова Анастасия Александровна</t>
        </is>
      </c>
      <c r="C60" s="7" t="n">
        <v>62</v>
      </c>
      <c r="D60" s="7" t="n">
        <v>58</v>
      </c>
      <c r="E60" s="17" t="n">
        <v>0.9354838709677419</v>
      </c>
      <c r="F60" s="7" t="n">
        <v>62800</v>
      </c>
      <c r="G60" s="7" t="n">
        <v>62400.75</v>
      </c>
      <c r="H60" s="17" t="n">
        <v>0.9936425159235669</v>
      </c>
      <c r="I60" s="7" t="n">
        <v>62400.75</v>
      </c>
      <c r="J60" s="7" t="n">
        <v>-399.25</v>
      </c>
    </row>
    <row r="61">
      <c r="A61" s="6" t="inlineStr">
        <is>
          <t>ГП</t>
        </is>
      </c>
      <c r="B61" s="6" t="inlineStr">
        <is>
          <t>Соболева Алена Сергеевна</t>
        </is>
      </c>
      <c r="C61" s="7" t="n">
        <v>1</v>
      </c>
      <c r="D61" s="7" t="n">
        <v>1</v>
      </c>
      <c r="E61" s="17" t="n">
        <v>1</v>
      </c>
      <c r="F61" s="7" t="n">
        <v>1200</v>
      </c>
      <c r="G61" s="7" t="n">
        <v>1230</v>
      </c>
      <c r="H61" s="17" t="n">
        <v>1.025</v>
      </c>
      <c r="I61" s="7" t="n">
        <v>1230</v>
      </c>
      <c r="J61" s="7" t="n">
        <v>30</v>
      </c>
    </row>
    <row r="62">
      <c r="A62" s="6" t="inlineStr">
        <is>
          <t>ГП</t>
        </is>
      </c>
      <c r="B62" s="6" t="inlineStr">
        <is>
          <t>Перевощикова Марина Юрьевна</t>
        </is>
      </c>
      <c r="C62" s="7" t="n">
        <v>53</v>
      </c>
      <c r="D62" s="7" t="n">
        <v>67</v>
      </c>
      <c r="E62" s="17" t="n">
        <v>1.264150943396226</v>
      </c>
      <c r="F62" s="7" t="n">
        <v>56500</v>
      </c>
      <c r="G62" s="7" t="n">
        <v>69287.34</v>
      </c>
      <c r="H62" s="17" t="n">
        <v>1.226324601769911</v>
      </c>
      <c r="I62" s="7" t="n">
        <v>69287.34</v>
      </c>
      <c r="J62" s="7" t="n">
        <v>12787.34</v>
      </c>
    </row>
    <row r="63">
      <c r="A63" s="6" t="inlineStr">
        <is>
          <t>ГП</t>
        </is>
      </c>
      <c r="B63" s="6" t="inlineStr">
        <is>
          <t>Смирнова Татьяна Ивановна</t>
        </is>
      </c>
      <c r="C63" s="7" t="n">
        <v>30</v>
      </c>
      <c r="D63" s="7" t="n">
        <v>23</v>
      </c>
      <c r="E63" s="17" t="n">
        <v>0.7666666666666667</v>
      </c>
      <c r="F63" s="7" t="n">
        <v>24300</v>
      </c>
      <c r="G63" s="7" t="n">
        <v>30100</v>
      </c>
      <c r="H63" s="17" t="n">
        <v>1.238683127572016</v>
      </c>
      <c r="I63" s="7" t="n">
        <v>30100</v>
      </c>
      <c r="J63" s="7" t="n">
        <v>5800</v>
      </c>
    </row>
    <row r="64">
      <c r="A64" s="6" t="inlineStr">
        <is>
          <t>БИ</t>
        </is>
      </c>
      <c r="B64" s="6" t="inlineStr">
        <is>
          <t>Агафонов Иван Александрович</t>
        </is>
      </c>
      <c r="C64" s="7" t="n">
        <v>0</v>
      </c>
      <c r="D64" s="7" t="n">
        <v>0</v>
      </c>
      <c r="E64" s="17" t="n">
        <v>0</v>
      </c>
      <c r="F64" s="7" t="n">
        <v>0</v>
      </c>
      <c r="G64" s="7" t="n">
        <v>0</v>
      </c>
      <c r="H64" s="17" t="n">
        <v>0</v>
      </c>
      <c r="I64" s="7" t="n">
        <v>0</v>
      </c>
      <c r="J64" s="7" t="n">
        <v>0</v>
      </c>
    </row>
    <row r="65">
      <c r="A65" s="6" t="inlineStr">
        <is>
          <t>БИ</t>
        </is>
      </c>
      <c r="B65" s="6" t="inlineStr">
        <is>
          <t>Овчинников Степан Анатольевич</t>
        </is>
      </c>
      <c r="C65" s="7" t="n">
        <v>283</v>
      </c>
      <c r="D65" s="7" t="n">
        <v>258</v>
      </c>
      <c r="E65" s="17" t="n">
        <v>0.911660777385159</v>
      </c>
      <c r="F65" s="7" t="n">
        <v>184500</v>
      </c>
      <c r="G65" s="7" t="n">
        <v>171229.58</v>
      </c>
      <c r="H65" s="17" t="n">
        <v>0.9280736043360435</v>
      </c>
      <c r="I65" s="7" t="n">
        <v>171229.58</v>
      </c>
      <c r="J65" s="7" t="n">
        <v>-13270.41999999998</v>
      </c>
    </row>
    <row r="66">
      <c r="A66" s="6" t="inlineStr">
        <is>
          <t>БИ</t>
        </is>
      </c>
      <c r="B66" s="6" t="inlineStr">
        <is>
          <t>Колесников Сергей Юрьевич</t>
        </is>
      </c>
      <c r="C66" s="7" t="n">
        <v>186</v>
      </c>
      <c r="D66" s="7" t="n">
        <v>199</v>
      </c>
      <c r="E66" s="17" t="n">
        <v>1.06989247311828</v>
      </c>
      <c r="F66" s="7" t="n">
        <v>132100</v>
      </c>
      <c r="G66" s="7" t="n">
        <v>143865</v>
      </c>
      <c r="H66" s="17" t="n">
        <v>1.089061317183952</v>
      </c>
      <c r="I66" s="7" t="n">
        <v>143865</v>
      </c>
      <c r="J66" s="7" t="n">
        <v>11765</v>
      </c>
    </row>
    <row r="70">
      <c r="A70" s="16" t="inlineStr">
        <is>
          <t>Дорожная карта по дням</t>
        </is>
      </c>
    </row>
    <row r="71">
      <c r="A71" s="13" t="inlineStr">
        <is>
          <t>День</t>
        </is>
      </c>
      <c r="B71" s="13" t="inlineStr">
        <is>
          <t>Дата</t>
        </is>
      </c>
      <c r="C71" s="13" t="inlineStr">
        <is>
          <t>План ₽ накоп.</t>
        </is>
      </c>
      <c r="D71" s="13" t="inlineStr">
        <is>
          <t>Факт ₽ день</t>
        </is>
      </c>
      <c r="E71" s="13" t="inlineStr">
        <is>
          <t>Факт ₽ накоп.</t>
        </is>
      </c>
      <c r="F71" s="13" t="inlineStr">
        <is>
          <t>% ₽</t>
        </is>
      </c>
      <c r="G71" s="13" t="inlineStr">
        <is>
          <t>План трен. накоп.</t>
        </is>
      </c>
      <c r="H71" s="13" t="inlineStr">
        <is>
          <t>Факт трен. день</t>
        </is>
      </c>
      <c r="I71" s="13" t="inlineStr">
        <is>
          <t>Факт трен. накоп.</t>
        </is>
      </c>
      <c r="J71" s="13" t="inlineStr">
        <is>
          <t>% трен.</t>
        </is>
      </c>
    </row>
    <row r="72">
      <c r="A72" s="6" t="n">
        <v>1</v>
      </c>
      <c r="B72" s="6" t="inlineStr">
        <is>
          <t>01.04.2026</t>
        </is>
      </c>
      <c r="C72" s="7" t="n">
        <v>134010</v>
      </c>
      <c r="D72" s="7" t="n">
        <v>156917.9</v>
      </c>
      <c r="E72" s="7" t="n">
        <v>156917.9</v>
      </c>
      <c r="F72" s="17" t="n">
        <v>1.170941720767107</v>
      </c>
      <c r="G72" s="7" t="n">
        <v>129.0333333333333</v>
      </c>
      <c r="H72" s="7" t="n">
        <v>147</v>
      </c>
      <c r="I72" s="7" t="n">
        <v>147</v>
      </c>
      <c r="J72" s="17" t="n">
        <v>1.139240506329114</v>
      </c>
    </row>
    <row r="73">
      <c r="A73" s="6" t="n">
        <v>2</v>
      </c>
      <c r="B73" s="6" t="inlineStr">
        <is>
          <t>02.04.2026</t>
        </is>
      </c>
      <c r="C73" s="7" t="n">
        <v>268020</v>
      </c>
      <c r="D73" s="7" t="n">
        <v>135471.25</v>
      </c>
      <c r="E73" s="7" t="n">
        <v>292389.15</v>
      </c>
      <c r="F73" s="17" t="n">
        <v>1.090922878889635</v>
      </c>
      <c r="G73" s="7" t="n">
        <v>258.0666666666667</v>
      </c>
      <c r="H73" s="7" t="n">
        <v>131</v>
      </c>
      <c r="I73" s="7" t="n">
        <v>278</v>
      </c>
      <c r="J73" s="17" t="n">
        <v>1.077241022991475</v>
      </c>
    </row>
    <row r="74">
      <c r="A74" s="6" t="n">
        <v>3</v>
      </c>
      <c r="B74" s="6" t="inlineStr">
        <is>
          <t>03.04.2026</t>
        </is>
      </c>
      <c r="C74" s="7" t="n">
        <v>402030</v>
      </c>
      <c r="D74" s="7" t="n">
        <v>137032.05</v>
      </c>
      <c r="E74" s="7" t="n">
        <v>429421.2</v>
      </c>
      <c r="F74" s="17" t="n">
        <v>1.068132228938139</v>
      </c>
      <c r="G74" s="7" t="n">
        <v>387.1</v>
      </c>
      <c r="H74" s="7" t="n">
        <v>158</v>
      </c>
      <c r="I74" s="7" t="n">
        <v>436</v>
      </c>
      <c r="J74" s="17" t="n">
        <v>1.126323947300439</v>
      </c>
    </row>
    <row r="75">
      <c r="A75" s="6" t="n">
        <v>4</v>
      </c>
      <c r="B75" s="6" t="inlineStr">
        <is>
          <t>04.04.2026</t>
        </is>
      </c>
      <c r="C75" s="7" t="n">
        <v>536040</v>
      </c>
      <c r="D75" s="7" t="n">
        <v>61499.34</v>
      </c>
      <c r="E75" s="7" t="n">
        <v>490920.54</v>
      </c>
      <c r="F75" s="17" t="n">
        <v>0.9158281844638461</v>
      </c>
      <c r="G75" s="7" t="n">
        <v>516.1333333333333</v>
      </c>
      <c r="H75" s="7" t="n">
        <v>55</v>
      </c>
      <c r="I75" s="7" t="n">
        <v>491</v>
      </c>
      <c r="J75" s="17" t="n">
        <v>0.9513045724618961</v>
      </c>
    </row>
    <row r="76">
      <c r="A76" s="6" t="n">
        <v>5</v>
      </c>
      <c r="B76" s="6" t="inlineStr">
        <is>
          <t>05.04.2026</t>
        </is>
      </c>
      <c r="C76" s="7" t="n">
        <v>670050</v>
      </c>
      <c r="D76" s="7" t="n">
        <v>33025.92</v>
      </c>
      <c r="E76" s="7" t="n">
        <v>523946.46</v>
      </c>
      <c r="F76" s="17" t="n">
        <v>0.7819512872173718</v>
      </c>
      <c r="G76" s="7" t="n">
        <v>645.1666666666666</v>
      </c>
      <c r="H76" s="7" t="n">
        <v>32</v>
      </c>
      <c r="I76" s="7" t="n">
        <v>523</v>
      </c>
      <c r="J76" s="17" t="n">
        <v>0.810643244639628</v>
      </c>
    </row>
    <row r="77">
      <c r="A77" s="6" t="n">
        <v>6</v>
      </c>
      <c r="B77" s="6" t="inlineStr">
        <is>
          <t>06.04.2026</t>
        </is>
      </c>
      <c r="C77" s="7" t="n">
        <v>804060</v>
      </c>
      <c r="D77" s="7" t="n">
        <v>194972.87</v>
      </c>
      <c r="E77" s="7" t="n">
        <v>718919.33</v>
      </c>
      <c r="F77" s="17" t="n">
        <v>0.8941115464020097</v>
      </c>
      <c r="G77" s="7" t="n">
        <v>774.2</v>
      </c>
      <c r="H77" s="7" t="n">
        <v>222</v>
      </c>
      <c r="I77" s="7" t="n">
        <v>745</v>
      </c>
      <c r="J77" s="17" t="n">
        <v>0.9622836476362696</v>
      </c>
    </row>
    <row r="78">
      <c r="A78" s="6" t="n">
        <v>7</v>
      </c>
      <c r="B78" s="6" t="inlineStr">
        <is>
          <t>07.04.2026</t>
        </is>
      </c>
      <c r="C78" s="7" t="n">
        <v>938070</v>
      </c>
      <c r="D78" s="7" t="n">
        <v>172182.41</v>
      </c>
      <c r="E78" s="7" t="n">
        <v>891101.74</v>
      </c>
      <c r="F78" s="17" t="n">
        <v>0.9499309646401655</v>
      </c>
      <c r="G78" s="7" t="n">
        <v>903.2333333333333</v>
      </c>
      <c r="H78" s="7" t="n">
        <v>176</v>
      </c>
      <c r="I78" s="7" t="n">
        <v>921</v>
      </c>
      <c r="J78" s="17" t="n">
        <v>1.019670074177953</v>
      </c>
    </row>
    <row r="79">
      <c r="A79" s="6" t="n">
        <v>8</v>
      </c>
      <c r="B79" s="6" t="inlineStr">
        <is>
          <t>08.04.2026</t>
        </is>
      </c>
      <c r="C79" s="7" t="n">
        <v>1072080</v>
      </c>
      <c r="D79" s="7" t="n">
        <v>149619.9</v>
      </c>
      <c r="E79" s="7" t="n">
        <v>1040721.64</v>
      </c>
      <c r="F79" s="17" t="n">
        <v>0.9707499813446758</v>
      </c>
      <c r="G79" s="7" t="n">
        <v>1032.266666666667</v>
      </c>
      <c r="H79" s="7" t="n">
        <v>135</v>
      </c>
      <c r="I79" s="7" t="n">
        <v>1056</v>
      </c>
      <c r="J79" s="17" t="n">
        <v>1.022991475071041</v>
      </c>
    </row>
    <row r="80">
      <c r="A80" s="6" t="n">
        <v>9</v>
      </c>
      <c r="B80" s="6" t="inlineStr">
        <is>
          <t>09.04.2026</t>
        </is>
      </c>
      <c r="C80" s="7" t="n">
        <v>1206090</v>
      </c>
      <c r="D80" s="7" t="n">
        <v>167023.67</v>
      </c>
      <c r="E80" s="7" t="n">
        <v>1207745.31</v>
      </c>
      <c r="F80" s="17" t="n">
        <v>1.001372459766684</v>
      </c>
      <c r="G80" s="7" t="n">
        <v>1161.3</v>
      </c>
      <c r="H80" s="7" t="n">
        <v>155</v>
      </c>
      <c r="I80" s="7" t="n">
        <v>1211</v>
      </c>
      <c r="J80" s="17" t="n">
        <v>1.042796865581676</v>
      </c>
    </row>
    <row r="81">
      <c r="A81" s="6" t="n">
        <v>10</v>
      </c>
      <c r="B81" s="6" t="inlineStr">
        <is>
          <t>10.04.2026</t>
        </is>
      </c>
      <c r="C81" s="7" t="n">
        <v>1340100</v>
      </c>
      <c r="D81" s="7" t="n">
        <v>115592.87</v>
      </c>
      <c r="E81" s="7" t="n">
        <v>1323338.18</v>
      </c>
      <c r="F81" s="17" t="n">
        <v>0.9874921125289159</v>
      </c>
      <c r="G81" s="7" t="n">
        <v>1290.333333333333</v>
      </c>
      <c r="H81" s="7" t="n">
        <v>106</v>
      </c>
      <c r="I81" s="7" t="n">
        <v>1317</v>
      </c>
      <c r="J81" s="17" t="n">
        <v>1.02066649444588</v>
      </c>
    </row>
    <row r="82">
      <c r="A82" s="6" t="n">
        <v>11</v>
      </c>
      <c r="B82" s="6" t="inlineStr">
        <is>
          <t>11.04.2026</t>
        </is>
      </c>
      <c r="C82" s="7" t="n">
        <v>1474110</v>
      </c>
      <c r="D82" s="7" t="n">
        <v>81075.89</v>
      </c>
      <c r="E82" s="7" t="n">
        <v>1404414.07</v>
      </c>
      <c r="F82" s="17" t="n">
        <v>0.9527199937589461</v>
      </c>
      <c r="G82" s="7" t="n">
        <v>1419.366666666667</v>
      </c>
      <c r="H82" s="7" t="n">
        <v>71</v>
      </c>
      <c r="I82" s="7" t="n">
        <v>1388</v>
      </c>
      <c r="J82" s="17" t="n">
        <v>0.9779009417345765</v>
      </c>
    </row>
    <row r="83">
      <c r="A83" s="6" t="n">
        <v>12</v>
      </c>
      <c r="B83" s="6" t="inlineStr">
        <is>
          <t>12.04.2026</t>
        </is>
      </c>
      <c r="C83" s="7" t="n">
        <v>1608120</v>
      </c>
      <c r="D83" s="7" t="n">
        <v>77134.64</v>
      </c>
      <c r="E83" s="7" t="n">
        <v>1481548.71</v>
      </c>
      <c r="F83" s="17" t="n">
        <v>0.9212923848966494</v>
      </c>
      <c r="G83" s="7" t="n">
        <v>1548.4</v>
      </c>
      <c r="H83" s="7" t="n">
        <v>85</v>
      </c>
      <c r="I83" s="7" t="n">
        <v>1473</v>
      </c>
      <c r="J83" s="17" t="n">
        <v>0.9513045724618961</v>
      </c>
    </row>
    <row r="84">
      <c r="A84" s="6" t="n">
        <v>13</v>
      </c>
      <c r="B84" s="6" t="inlineStr">
        <is>
          <t>13.04.2026</t>
        </is>
      </c>
      <c r="C84" s="7" t="n">
        <v>1742130</v>
      </c>
      <c r="D84" s="7" t="n">
        <v>165906.15</v>
      </c>
      <c r="E84" s="7" t="n">
        <v>1647454.86</v>
      </c>
      <c r="F84" s="17" t="n">
        <v>0.9456555251330268</v>
      </c>
      <c r="G84" s="7" t="n">
        <v>1677.433333333333</v>
      </c>
      <c r="H84" s="7" t="n">
        <v>235</v>
      </c>
      <c r="I84" s="7" t="n">
        <v>1708</v>
      </c>
      <c r="J84" s="17" t="n">
        <v>1.018222284045069</v>
      </c>
    </row>
    <row r="85">
      <c r="A85" s="6" t="n">
        <v>14</v>
      </c>
      <c r="B85" s="6" t="inlineStr">
        <is>
          <t>14.04.2026</t>
        </is>
      </c>
      <c r="C85" s="7" t="n">
        <v>1876140</v>
      </c>
      <c r="D85" s="7" t="n">
        <v>130625.34</v>
      </c>
      <c r="E85" s="7" t="n">
        <v>1778080.2</v>
      </c>
      <c r="F85" s="17" t="n">
        <v>0.9477332182033323</v>
      </c>
      <c r="G85" s="7" t="n">
        <v>1806.466666666667</v>
      </c>
      <c r="H85" s="7" t="n">
        <v>127</v>
      </c>
      <c r="I85" s="7" t="n">
        <v>1835</v>
      </c>
      <c r="J85" s="17" t="n">
        <v>1.015795106469351</v>
      </c>
    </row>
    <row r="86">
      <c r="A86" s="6" t="n">
        <v>15</v>
      </c>
      <c r="B86" s="6" t="inlineStr">
        <is>
          <t>15.04.2026</t>
        </is>
      </c>
      <c r="C86" s="7" t="n">
        <v>2010150</v>
      </c>
      <c r="D86" s="7" t="n">
        <v>164210.77</v>
      </c>
      <c r="E86" s="7" t="n">
        <v>1942290.97</v>
      </c>
      <c r="F86" s="17" t="n">
        <v>0.9662418078252867</v>
      </c>
      <c r="G86" s="7" t="n">
        <v>1935.5</v>
      </c>
      <c r="H86" s="7" t="n">
        <v>161</v>
      </c>
      <c r="I86" s="7" t="n">
        <v>1996</v>
      </c>
      <c r="J86" s="17" t="n">
        <v>1.031258072849393</v>
      </c>
    </row>
    <row r="87">
      <c r="A87" s="6" t="n">
        <v>16</v>
      </c>
      <c r="B87" s="6" t="inlineStr">
        <is>
          <t>16.04.2026</t>
        </is>
      </c>
      <c r="C87" s="7" t="n">
        <v>2144160</v>
      </c>
      <c r="D87" s="7" t="n">
        <v>155768.89</v>
      </c>
      <c r="E87" s="7" t="n">
        <v>2098059.86</v>
      </c>
      <c r="F87" s="17" t="n">
        <v>0.9784996735318259</v>
      </c>
      <c r="G87" s="7" t="n">
        <v>2064.533333333333</v>
      </c>
      <c r="H87" s="7" t="n">
        <v>151</v>
      </c>
      <c r="I87" s="7" t="n">
        <v>2147</v>
      </c>
      <c r="J87" s="17" t="n">
        <v>1.039944458796177</v>
      </c>
    </row>
    <row r="88">
      <c r="A88" s="6" t="n">
        <v>17</v>
      </c>
      <c r="B88" s="6" t="inlineStr">
        <is>
          <t>17.04.2026</t>
        </is>
      </c>
      <c r="C88" s="7" t="n">
        <v>2278170</v>
      </c>
      <c r="D88" s="7" t="n">
        <v>153483.29</v>
      </c>
      <c r="E88" s="7" t="n">
        <v>2251543.15</v>
      </c>
      <c r="F88" s="17" t="n">
        <v>0.9883121760009129</v>
      </c>
      <c r="G88" s="7" t="n">
        <v>2193.566666666667</v>
      </c>
      <c r="H88" s="7" t="n">
        <v>179</v>
      </c>
      <c r="I88" s="7" t="n">
        <v>2326</v>
      </c>
      <c r="J88" s="17" t="n">
        <v>1.060373516495206</v>
      </c>
    </row>
    <row r="89">
      <c r="A89" s="6" t="n">
        <v>18</v>
      </c>
      <c r="B89" s="6" t="inlineStr">
        <is>
          <t>18.04.2026</t>
        </is>
      </c>
      <c r="C89" s="7" t="n">
        <v>2412180</v>
      </c>
      <c r="D89" s="7" t="n">
        <v>73655.31999999999</v>
      </c>
      <c r="E89" s="7" t="n">
        <v>2325198.47</v>
      </c>
      <c r="F89" s="17" t="n">
        <v>0.963940696797088</v>
      </c>
      <c r="G89" s="7" t="n">
        <v>2322.6</v>
      </c>
      <c r="H89" s="7" t="n">
        <v>67</v>
      </c>
      <c r="I89" s="7" t="n">
        <v>2393</v>
      </c>
      <c r="J89" s="17" t="n">
        <v>1.030310858520624</v>
      </c>
    </row>
    <row r="90">
      <c r="A90" s="6" t="n">
        <v>19</v>
      </c>
      <c r="B90" s="6" t="inlineStr">
        <is>
          <t>19.04.2026</t>
        </is>
      </c>
      <c r="C90" s="7" t="n">
        <v>2546190</v>
      </c>
      <c r="D90" s="7" t="n">
        <v>67167.55</v>
      </c>
      <c r="E90" s="7" t="n">
        <v>2392366.02</v>
      </c>
      <c r="F90" s="17" t="n">
        <v>0.9395866058699467</v>
      </c>
      <c r="G90" s="7" t="n">
        <v>2451.633333333333</v>
      </c>
      <c r="H90" s="7" t="n">
        <v>79</v>
      </c>
      <c r="I90" s="7" t="n">
        <v>2472</v>
      </c>
      <c r="J90" s="17" t="n">
        <v>1.008307386912127</v>
      </c>
    </row>
    <row r="91">
      <c r="A91" s="6" t="n">
        <v>20</v>
      </c>
      <c r="B91" s="6" t="inlineStr">
        <is>
          <t>20.04.2026</t>
        </is>
      </c>
      <c r="C91" s="7" t="n">
        <v>2680200</v>
      </c>
      <c r="D91" s="7" t="n">
        <v>144930.08</v>
      </c>
      <c r="E91" s="7" t="n">
        <v>2537296.1</v>
      </c>
      <c r="F91" s="17" t="n">
        <v>0.9466816282366987</v>
      </c>
      <c r="G91" s="7" t="n">
        <v>2580.666666666667</v>
      </c>
      <c r="H91" s="7" t="n">
        <v>182</v>
      </c>
      <c r="I91" s="7" t="n">
        <v>2654</v>
      </c>
      <c r="J91" s="17" t="n">
        <v>1.028416429863084</v>
      </c>
    </row>
    <row r="92">
      <c r="A92" s="6" t="n">
        <v>21</v>
      </c>
      <c r="B92" s="6" t="inlineStr">
        <is>
          <t>21.04.2026</t>
        </is>
      </c>
      <c r="C92" s="7" t="n">
        <v>2814210</v>
      </c>
      <c r="D92" s="7" t="n">
        <v>134759.29</v>
      </c>
      <c r="E92" s="7" t="n">
        <v>2672055.39</v>
      </c>
      <c r="F92" s="17" t="n">
        <v>0.9494868506614644</v>
      </c>
      <c r="G92" s="7" t="n">
        <v>2709.7</v>
      </c>
      <c r="H92" s="7" t="n">
        <v>126</v>
      </c>
      <c r="I92" s="7" t="n">
        <v>2780</v>
      </c>
      <c r="J92" s="17" t="n">
        <v>1.025943831420453</v>
      </c>
    </row>
    <row r="93">
      <c r="A93" s="6" t="n">
        <v>22</v>
      </c>
      <c r="B93" s="6" t="inlineStr">
        <is>
          <t>22.04.2026</t>
        </is>
      </c>
      <c r="C93" s="7" t="n">
        <v>2948220</v>
      </c>
      <c r="D93" s="7" t="n">
        <v>160756.98</v>
      </c>
      <c r="E93" s="7" t="n">
        <v>2832812.37</v>
      </c>
      <c r="F93" s="17" t="n">
        <v>0.9608551498870503</v>
      </c>
      <c r="G93" s="7" t="n">
        <v>2838.733333333333</v>
      </c>
      <c r="H93" s="7" t="n">
        <v>148</v>
      </c>
      <c r="I93" s="7" t="n">
        <v>2928</v>
      </c>
      <c r="J93" s="17" t="n">
        <v>1.031445950071628</v>
      </c>
    </row>
    <row r="94">
      <c r="A94" s="6" t="n">
        <v>23</v>
      </c>
      <c r="B94" s="6" t="inlineStr">
        <is>
          <t>23.04.2026</t>
        </is>
      </c>
      <c r="C94" s="7" t="n">
        <v>3082230</v>
      </c>
      <c r="D94" s="7" t="n">
        <v>179870.11</v>
      </c>
      <c r="E94" s="7" t="n">
        <v>3012682.48</v>
      </c>
      <c r="F94" s="17" t="n">
        <v>0.9774359733050419</v>
      </c>
      <c r="G94" s="7" t="n">
        <v>2967.766666666667</v>
      </c>
      <c r="H94" s="7" t="n">
        <v>176</v>
      </c>
      <c r="I94" s="7" t="n">
        <v>3104</v>
      </c>
      <c r="J94" s="17" t="n">
        <v>1.045904327608864</v>
      </c>
    </row>
    <row r="95">
      <c r="A95" s="6" t="n">
        <v>24</v>
      </c>
      <c r="B95" s="6" t="inlineStr">
        <is>
          <t>24.04.2026</t>
        </is>
      </c>
      <c r="C95" s="7" t="n">
        <v>3216240</v>
      </c>
      <c r="D95" s="7" t="n">
        <v>134457.58</v>
      </c>
      <c r="E95" s="7" t="n">
        <v>3147140.06</v>
      </c>
      <c r="F95" s="17" t="n">
        <v>0.9785153035843095</v>
      </c>
      <c r="G95" s="7" t="n">
        <v>3096.8</v>
      </c>
      <c r="H95" s="7" t="n">
        <v>154</v>
      </c>
      <c r="I95" s="7" t="n">
        <v>3258</v>
      </c>
      <c r="J95" s="17" t="n">
        <v>1.052053732885559</v>
      </c>
    </row>
    <row r="96">
      <c r="A96" s="6" t="n">
        <v>25</v>
      </c>
      <c r="B96" s="6" t="inlineStr">
        <is>
          <t>25.04.2026</t>
        </is>
      </c>
      <c r="C96" s="7" t="n">
        <v>3350250</v>
      </c>
      <c r="D96" s="7" t="n">
        <v>97513.89</v>
      </c>
      <c r="E96" s="7" t="n">
        <v>3244653.95</v>
      </c>
      <c r="F96" s="17" t="n">
        <v>0.9684811431982687</v>
      </c>
      <c r="G96" s="7" t="n">
        <v>3225.833333333333</v>
      </c>
      <c r="H96" s="7" t="n">
        <v>89</v>
      </c>
      <c r="I96" s="7" t="n">
        <v>3347</v>
      </c>
      <c r="J96" s="17" t="n">
        <v>1.037561353655386</v>
      </c>
    </row>
    <row r="97">
      <c r="A97" s="6" t="n">
        <v>26</v>
      </c>
      <c r="B97" s="6" t="inlineStr">
        <is>
          <t>26.04.2026</t>
        </is>
      </c>
      <c r="C97" s="7" t="n">
        <v>3484260</v>
      </c>
      <c r="D97" s="7" t="n">
        <v>61905.5</v>
      </c>
      <c r="E97" s="7" t="n">
        <v>3306559.45</v>
      </c>
      <c r="F97" s="17" t="n">
        <v>0.9489990557535889</v>
      </c>
      <c r="G97" s="7" t="n">
        <v>3354.866666666667</v>
      </c>
      <c r="H97" s="7" t="n">
        <v>70</v>
      </c>
      <c r="I97" s="7" t="n">
        <v>3417</v>
      </c>
      <c r="J97" s="17" t="n">
        <v>1.018520358484192</v>
      </c>
    </row>
    <row r="98">
      <c r="A98" s="6" t="n">
        <v>27</v>
      </c>
      <c r="B98" s="6" t="inlineStr">
        <is>
          <t>27.04.2026</t>
        </is>
      </c>
      <c r="C98" s="7" t="n">
        <v>3618270</v>
      </c>
      <c r="D98" s="7" t="n">
        <v>150818.62</v>
      </c>
      <c r="E98" s="7" t="n">
        <v>3457378.07</v>
      </c>
      <c r="F98" s="17" t="n">
        <v>0.955533464887916</v>
      </c>
      <c r="G98" s="7" t="n">
        <v>3483.9</v>
      </c>
      <c r="H98" s="7" t="n">
        <v>179</v>
      </c>
      <c r="I98" s="7" t="n">
        <v>3596</v>
      </c>
      <c r="J98" s="17" t="n">
        <v>1.032176583713654</v>
      </c>
    </row>
    <row r="99">
      <c r="A99" s="6" t="n">
        <v>28</v>
      </c>
      <c r="B99" s="6" t="inlineStr">
        <is>
          <t>28.04.2026</t>
        </is>
      </c>
      <c r="C99" s="7" t="n">
        <v>3752280</v>
      </c>
      <c r="D99" s="7" t="n">
        <v>183298.61</v>
      </c>
      <c r="E99" s="7" t="n">
        <v>3640676.68</v>
      </c>
      <c r="F99" s="17" t="n">
        <v>0.9702571982901061</v>
      </c>
      <c r="G99" s="7" t="n">
        <v>3612.933333333333</v>
      </c>
      <c r="H99" s="7" t="n">
        <v>179</v>
      </c>
      <c r="I99" s="7" t="n">
        <v>3775</v>
      </c>
      <c r="J99" s="17" t="n">
        <v>1.044857364283869</v>
      </c>
    </row>
    <row r="100">
      <c r="A100" s="6" t="n">
        <v>29</v>
      </c>
      <c r="B100" s="6" t="inlineStr">
        <is>
          <t>29.04.2026</t>
        </is>
      </c>
      <c r="C100" s="7" t="n">
        <v>3886290</v>
      </c>
      <c r="D100" s="7" t="n">
        <v>150516.37</v>
      </c>
      <c r="E100" s="7" t="n">
        <v>3791193.05</v>
      </c>
      <c r="F100" s="17" t="n">
        <v>0.9755301457173808</v>
      </c>
      <c r="G100" s="7" t="n">
        <v>3741.966666666667</v>
      </c>
      <c r="H100" s="7" t="n">
        <v>145</v>
      </c>
      <c r="I100" s="7" t="n">
        <v>3920</v>
      </c>
      <c r="J100" s="17" t="n">
        <v>1.047577477084243</v>
      </c>
    </row>
    <row r="101">
      <c r="A101" s="6" t="n">
        <v>30</v>
      </c>
      <c r="B101" s="6" t="inlineStr">
        <is>
          <t>30.04.2026</t>
        </is>
      </c>
      <c r="C101" s="7" t="n">
        <v>4020300</v>
      </c>
      <c r="D101" s="7" t="n">
        <v>213171.79</v>
      </c>
      <c r="E101" s="7" t="n">
        <v>4004364.84</v>
      </c>
      <c r="F101" s="17" t="n">
        <v>0.9960363256473397</v>
      </c>
      <c r="G101" s="7" t="n">
        <v>3871</v>
      </c>
      <c r="H101" s="7" t="n">
        <v>247</v>
      </c>
      <c r="I101" s="7" t="n">
        <v>4167</v>
      </c>
      <c r="J101" s="17" t="n">
        <v>1.076466029449755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6">
    <cfRule type="dataBar" priority="5">
      <dataBar showValue="1">
        <cfvo type="num" val="0"/>
        <cfvo type="num" val="1"/>
        <color rgb="00B7E4C7"/>
      </dataBar>
    </cfRule>
  </conditionalFormatting>
  <conditionalFormatting sqref="H26:H66">
    <cfRule type="dataBar" priority="5">
      <dataBar showValue="1">
        <cfvo type="num" val="0"/>
        <cfvo type="num" val="1"/>
        <color rgb="00B7E4C7"/>
      </dataBar>
    </cfRule>
  </conditionalFormatting>
  <conditionalFormatting sqref="F72:F101">
    <cfRule type="dataBar" priority="7">
      <dataBar showValue="1">
        <cfvo type="num" val="0"/>
        <cfvo type="num" val="1"/>
        <color rgb="00B7E4C7"/>
      </dataBar>
    </cfRule>
  </conditionalFormatting>
  <conditionalFormatting sqref="J72:J101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2026-06-29T09:42:07Z</dcterms:created>
  <dcterms:modified xsi:type="dcterms:W3CDTF">2026-06-29T09:42:07Z</dcterms:modified>
</cp:coreProperties>
</file>